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-12" yWindow="48" windowWidth="14520" windowHeight="12192" tabRatio="745"/>
  </bookViews>
  <sheets>
    <sheet name="I_trimestre" sheetId="5" r:id="rId1"/>
    <sheet name="II_trimestre" sheetId="7" state="hidden" r:id="rId2"/>
    <sheet name="Foglio1" sheetId="6" r:id="rId3"/>
  </sheets>
  <definedNames>
    <definedName name="_xlnm._FilterDatabase" localSheetId="0" hidden="1">I_trimestre!$A$1:$N$101</definedName>
    <definedName name="_xlnm._FilterDatabase" localSheetId="1" hidden="1">II_trimestre!$A$1:$N$101</definedName>
    <definedName name="_xlnm.Print_Area" localSheetId="0">I_trimestre!$A$1:$K$24</definedName>
    <definedName name="_xlnm.Print_Area" localSheetId="1">II_trimestre!$A$1:$K$24</definedName>
  </definedNames>
  <calcPr calcId="145621"/>
</workbook>
</file>

<file path=xl/calcChain.xml><?xml version="1.0" encoding="utf-8"?>
<calcChain xmlns="http://schemas.openxmlformats.org/spreadsheetml/2006/main">
  <c r="K53" i="7" l="1"/>
  <c r="K50" i="7"/>
  <c r="K40" i="7"/>
  <c r="H40" i="7"/>
  <c r="K37" i="7"/>
  <c r="K29" i="7"/>
  <c r="K27" i="7"/>
  <c r="K26" i="7"/>
  <c r="K22" i="7"/>
  <c r="K21" i="7"/>
  <c r="K20" i="7"/>
  <c r="K18" i="7"/>
  <c r="K15" i="7"/>
  <c r="K8" i="7"/>
  <c r="K7" i="7"/>
  <c r="K6" i="7"/>
  <c r="K5" i="7"/>
  <c r="K4" i="7"/>
  <c r="K50" i="5"/>
  <c r="K27" i="5"/>
  <c r="K8" i="5"/>
  <c r="K7" i="5"/>
  <c r="K4" i="5"/>
  <c r="K40" i="5"/>
  <c r="K15" i="5"/>
  <c r="K21" i="5"/>
  <c r="K6" i="5"/>
  <c r="K26" i="5"/>
  <c r="H40" i="5"/>
  <c r="K37" i="5"/>
  <c r="K53" i="5"/>
  <c r="K5" i="5"/>
  <c r="K20" i="5"/>
  <c r="K18" i="5"/>
  <c r="K29" i="5"/>
  <c r="K22" i="5"/>
</calcChain>
</file>

<file path=xl/sharedStrings.xml><?xml version="1.0" encoding="utf-8"?>
<sst xmlns="http://schemas.openxmlformats.org/spreadsheetml/2006/main" count="1104" uniqueCount="241">
  <si>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</si>
  <si>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</si>
  <si>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</si>
  <si>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</si>
  <si>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</si>
  <si>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</si>
  <si>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</si>
  <si>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Data Inizio</t>
  </si>
  <si>
    <t>Data Ultimazione</t>
  </si>
  <si>
    <t>Somme liquidate (al netto dell'IVA)</t>
  </si>
  <si>
    <t>AFFIDAMENTO DIRETTO</t>
  </si>
  <si>
    <t>Importo di aggiudicazione (al netto dell'IVA)</t>
  </si>
  <si>
    <t>ASA S.r.l. - Azienda Servizi Ambientali C.F.: 02151080427</t>
  </si>
  <si>
    <t>A.S.A. S.R.L. - AZIENDA SERVIZI AMBIENTALI</t>
  </si>
  <si>
    <t>ZCB269606E</t>
  </si>
  <si>
    <t>Z3E26CE1CB</t>
  </si>
  <si>
    <t>Z4826D39CA</t>
  </si>
  <si>
    <t>Z2826C45DA</t>
  </si>
  <si>
    <t>Z7D26C414F</t>
  </si>
  <si>
    <t>ZD026CF298</t>
  </si>
  <si>
    <t>ZA326DD8A4</t>
  </si>
  <si>
    <t>ZB426B175D</t>
  </si>
  <si>
    <t>Z4F2703A67</t>
  </si>
  <si>
    <t>Z24269394D</t>
  </si>
  <si>
    <t>Z3D26A829D</t>
  </si>
  <si>
    <t>Z9727083BC</t>
  </si>
  <si>
    <t>Z8B2736C99</t>
  </si>
  <si>
    <t>Z1426BCEBA</t>
  </si>
  <si>
    <t>Z1F25DBE78</t>
  </si>
  <si>
    <t>Z2C2759E4B</t>
  </si>
  <si>
    <t>Z7B2736B3A</t>
  </si>
  <si>
    <t>Z852749410</t>
  </si>
  <si>
    <t>Z4626B1430</t>
  </si>
  <si>
    <t>Z1B276FE9A</t>
  </si>
  <si>
    <t>Z832739690</t>
  </si>
  <si>
    <t>Z99271DE61</t>
  </si>
  <si>
    <t>ZE0275BF1F</t>
  </si>
  <si>
    <t>ZDE2712DDD</t>
  </si>
  <si>
    <t>ZD826D21DA</t>
  </si>
  <si>
    <t>Z1A2703CC9</t>
  </si>
  <si>
    <t>Z47273FEFD</t>
  </si>
  <si>
    <t>ZB42783869</t>
  </si>
  <si>
    <t>Z162792E15</t>
  </si>
  <si>
    <t>Z5A2792DC8</t>
  </si>
  <si>
    <t>Z47271539A</t>
  </si>
  <si>
    <t>ZD8277376D</t>
  </si>
  <si>
    <t>Z4E277319B</t>
  </si>
  <si>
    <t>Z2427ABA0B</t>
  </si>
  <si>
    <t>ZB427C39FB</t>
  </si>
  <si>
    <t>Z0227B2B70</t>
  </si>
  <si>
    <t>ZB4275D68F</t>
  </si>
  <si>
    <t>Z9C2832FE3</t>
  </si>
  <si>
    <t>Z7D2837ECB</t>
  </si>
  <si>
    <t xml:space="preserve">Z9627F4340 </t>
  </si>
  <si>
    <t>ZCA28132AD</t>
  </si>
  <si>
    <t>ZCB27D7ED5</t>
  </si>
  <si>
    <t>Z872811FA3</t>
  </si>
  <si>
    <t>ZB127DFB35</t>
  </si>
  <si>
    <t>ZCA277E51E</t>
  </si>
  <si>
    <t>Z1E282A9EB</t>
  </si>
  <si>
    <t>ZA727EC182</t>
  </si>
  <si>
    <t>ZD8276FD94</t>
  </si>
  <si>
    <t>Z5D27831A1</t>
  </si>
  <si>
    <t>Z2627730A1</t>
  </si>
  <si>
    <t>Z4B27C3B18</t>
  </si>
  <si>
    <t>ZE527D7EFA</t>
  </si>
  <si>
    <t>Z392691E9B</t>
  </si>
  <si>
    <t xml:space="preserve">ZB42691E6C </t>
  </si>
  <si>
    <t>Z152691EB5</t>
  </si>
  <si>
    <t>Z1F282VE77</t>
  </si>
  <si>
    <t>ZF92817B27</t>
  </si>
  <si>
    <t>Z3926E34AB</t>
  </si>
  <si>
    <t>Z292759B86</t>
  </si>
  <si>
    <t>Z80277C46D</t>
  </si>
  <si>
    <t>Z002773904</t>
  </si>
  <si>
    <t>ZEB27A8E9D</t>
  </si>
  <si>
    <t>ZD1282A43D</t>
  </si>
  <si>
    <t>Z37282A3E9</t>
  </si>
  <si>
    <t>Z9A27F4359</t>
  </si>
  <si>
    <t>Z8C27F4189</t>
  </si>
  <si>
    <t>Z982861AE8</t>
  </si>
  <si>
    <t>ZE22858E0E</t>
  </si>
  <si>
    <t>Z112858CA1</t>
  </si>
  <si>
    <t>ZE628472CC</t>
  </si>
  <si>
    <t>ZC4283F6EB</t>
  </si>
  <si>
    <t>Z8028340DA</t>
  </si>
  <si>
    <t>Z7A282A452</t>
  </si>
  <si>
    <t>GASOLIO PER AUTOTRAZIONE</t>
  </si>
  <si>
    <t>MANUTENZIONE CALDAIA</t>
  </si>
  <si>
    <t>RIPARAZIONE MEZZO OPERATIVO</t>
  </si>
  <si>
    <t>FORNITURA CATENE</t>
  </si>
  <si>
    <t>NOLEGGIO MEZZO OPERATIVO</t>
  </si>
  <si>
    <t>MANUTENZIONE APPARECCHIATURE</t>
  </si>
  <si>
    <t>ALIMENTAZIONE ELETTRICA CONTAINER</t>
  </si>
  <si>
    <t>MANUTENZIONE IMPIANTI</t>
  </si>
  <si>
    <t>FORNITURA PNEUMATICI</t>
  </si>
  <si>
    <t>FORNITURA GASOLIO PER AUTOTRAZIONE</t>
  </si>
  <si>
    <t>MONITORAGGIO BIOGAS</t>
  </si>
  <si>
    <t>PROCEDURA DI SELEZIONE PERSONALE IMPIEGATIZIO</t>
  </si>
  <si>
    <t>FORNITURA ANTENNA</t>
  </si>
  <si>
    <t>MATERIALE IDRAULICO</t>
  </si>
  <si>
    <t>ABBONAMENTO RIFIUTI ON-LINE</t>
  </si>
  <si>
    <t>EFFETTUAZIONE TAGLIANDO</t>
  </si>
  <si>
    <t>CANONE ASSISTENZA PROGRAMMI</t>
  </si>
  <si>
    <t>CORSI DI FORMAZIONE</t>
  </si>
  <si>
    <t>FORNITURA LAVASCARPE</t>
  </si>
  <si>
    <t>VIDEOISPEZIONE TUBATURE</t>
  </si>
  <si>
    <t>VERIFICA E VALIDAZIONE PROGETTO</t>
  </si>
  <si>
    <t>FORNITURA PC</t>
  </si>
  <si>
    <t>FORNITURA ESTINTORE</t>
  </si>
  <si>
    <t>FORNITURA MATERIALE DI RICAMBIO</t>
  </si>
  <si>
    <t>CONSULENZA FISCALE AMMINISTRATIVA</t>
  </si>
  <si>
    <t>DISINFESTAZIONE E DISINFEZIONE</t>
  </si>
  <si>
    <t>SPURGO FOSSE SETTICHE</t>
  </si>
  <si>
    <t>TRASPORTO E SMALTIMENTO RIFIUTO LIQUIDO</t>
  </si>
  <si>
    <t>FORNITURA SACCHI SEMI ERBA</t>
  </si>
  <si>
    <t>NOLEGGIO RULLO A FREDDO</t>
  </si>
  <si>
    <t>NOLEGGIO A FREDDO COMPATTATORE</t>
  </si>
  <si>
    <t>ACQUISTO AURICOLARI</t>
  </si>
  <si>
    <t>SINDACO UNICO-REVISORE BILNCIO</t>
  </si>
  <si>
    <t>NOLEGGIO A FREDDO RULLO</t>
  </si>
  <si>
    <t>CORSO DI FORMAZIONE OPERAI</t>
  </si>
  <si>
    <t>REVISIONE AUTOCARRO</t>
  </si>
  <si>
    <t>TARATURA BILANCIA</t>
  </si>
  <si>
    <t>CANONE SOFTWARE</t>
  </si>
  <si>
    <t>ANALISI SU CAMPIONE LIQUIDI</t>
  </si>
  <si>
    <t xml:space="preserve">SPURGO POZZETTI </t>
  </si>
  <si>
    <t>PUBBLICAZIONE SU QUOTIDIANI</t>
  </si>
  <si>
    <t>TARATURA SENSORI CENTRALINA</t>
  </si>
  <si>
    <t>POLIZZA INCENDIO FURTO ALTRI DANNI</t>
  </si>
  <si>
    <t>POLIZZA RCT-RCO</t>
  </si>
  <si>
    <t>POLIZZA ELETTRONICA</t>
  </si>
  <si>
    <t>VERIFICHE DI CONFORMITA' ANNO 2019</t>
  </si>
  <si>
    <t xml:space="preserve">VERIFICHE DI CONFORMITA' </t>
  </si>
  <si>
    <t>FORNITURA BENZINA</t>
  </si>
  <si>
    <t>FORNITURA SCARPE ANTINFORTUNISTICHE</t>
  </si>
  <si>
    <t>PIANTUMAZIONE ALBERATURE</t>
  </si>
  <si>
    <t>VERIFICA STRUMENTI DI MISURA</t>
  </si>
  <si>
    <t>REGOLAZIONE PREMIO POLIZZA</t>
  </si>
  <si>
    <t>MANUTENZIONE SU MEZZO</t>
  </si>
  <si>
    <t>FORNITURA MONITOR</t>
  </si>
  <si>
    <t>POLIZZA REGOLAZIONE PREMIO</t>
  </si>
  <si>
    <t>PULIZIA CANALETTA</t>
  </si>
  <si>
    <t>SENSORE IMPIANTO LAVAGGIO</t>
  </si>
  <si>
    <t>FORNITURA PANCHINA</t>
  </si>
  <si>
    <t>FORNITURA RADIOLINE</t>
  </si>
  <si>
    <t>cig non aggiudicato</t>
  </si>
  <si>
    <r>
      <t xml:space="preserve">Contratti di forniture, beni e servizi
Anno 2019
</t>
    </r>
    <r>
      <rPr>
        <sz val="16"/>
        <color theme="1"/>
        <rFont val="Calibri"/>
        <family val="2"/>
        <scheme val="minor"/>
      </rPr>
      <t>Dati aggiornati al 31 marzo 2019</t>
    </r>
  </si>
  <si>
    <t>Z4926D0909</t>
  </si>
  <si>
    <t>Z7126CE0D5</t>
  </si>
  <si>
    <t>Z4026BD8A0</t>
  </si>
  <si>
    <t>ZB826AC033</t>
  </si>
  <si>
    <t>Z99272EA0C</t>
  </si>
  <si>
    <t>Z1B21BB135</t>
  </si>
  <si>
    <t>Z12271D572</t>
  </si>
  <si>
    <t>Z91275E0BC</t>
  </si>
  <si>
    <t>ZDD276E860</t>
  </si>
  <si>
    <t>ZD426D1FCB</t>
  </si>
  <si>
    <t>Z0826A0589</t>
  </si>
  <si>
    <t>Z32275BF49</t>
  </si>
  <si>
    <t>ZD927E75C3</t>
  </si>
  <si>
    <t>ZD727038D2</t>
  </si>
  <si>
    <t>Z69274945C</t>
  </si>
  <si>
    <t>MATERIALE  DI CONSUMO</t>
  </si>
  <si>
    <t>LAVAGGIO MACCHINA</t>
  </si>
  <si>
    <t>FORNITURA TONER E STAMPANTI</t>
  </si>
  <si>
    <t>MATERIALE INERTE</t>
  </si>
  <si>
    <t>MATERIALE DI CONSUMO</t>
  </si>
  <si>
    <t>SERVIZIO DI BROKER</t>
  </si>
  <si>
    <t>CANONE ASSISTENZA SOFTWARE</t>
  </si>
  <si>
    <t>FORNITURA MATERIALE FERRAMENTA</t>
  </si>
  <si>
    <t>MANUTENZIONE ORDINARIA</t>
  </si>
  <si>
    <t>FORNITURA SEGNALETICA</t>
  </si>
  <si>
    <t>FORNITURA MATERIALE INERTE</t>
  </si>
  <si>
    <t>FORNITURA GPL</t>
  </si>
  <si>
    <t>CONTRIBUTO ASSOCIATIVO AMIS 2019</t>
  </si>
  <si>
    <t>02151080427</t>
  </si>
  <si>
    <t>CISPE SRL P.IVA 02373840426-GIACCHETTA MARIO P.IVA 00172810426 C.F. GCCMRA43B21G157G -PETROLI MARCHE SRL P.IVA 01221960428 -ENIFUEL SPA 02701740108 , GREEN FOX SRL 01385660418</t>
  </si>
  <si>
    <t>Q8 QUASER SRL  P.IVA 00295420632</t>
  </si>
  <si>
    <t>CISPE SRL P.IVA 02373840426</t>
  </si>
  <si>
    <t>CISPE SRL P.IVA 02373840426-GIACCHETTA MARIO P.IVA 00172810426 C.F. GCCMRA43B21G157G -PETROLI MARCHE SRL P.IVA 01221960428 -ENIFUEL SPA 02701740108 , GREEN FOX SRL 01385660418, SIMONETTI MARIO P.IVA 02015010420</t>
  </si>
  <si>
    <t>SIMONETTI MARIO P.IVA 02015010420</t>
  </si>
  <si>
    <t>CISPE SRL P.IVA 02373840426-GIACCHETTA MARIO P.IVA 00172810426 C.F. GCCMRA43B21G157G -PETROLI MARCHE SRL P.IVA 01221960428 -ENIFUEL SPA 02701740108 , GREEN FOX SRL P.IVA 01385660418, SIMONETTI MARIO P.IVA 02015010420</t>
  </si>
  <si>
    <t>GREENFOX SRL P.IVA 01385660418</t>
  </si>
  <si>
    <t>GRESTA SRL P.IVA 02711820429</t>
  </si>
  <si>
    <t>COMAR SAS P.IVA 00080200421</t>
  </si>
  <si>
    <t>COMAR COMMERCIALE SPA P.IVA 01115450429</t>
  </si>
  <si>
    <t>COMPAGNIA GENERALE TRATTORI SPA P.IVA 01674190028</t>
  </si>
  <si>
    <t>CISPE SRL P.IVA 02373840426-GIACCHETTA MARIO P.IVA 00172810426 C.F. GCCMRA43B21G157G -PETROLI MARCHE SRL P.IVA 01221960428 -ENIFUEL SPA P.IVA 02701740108 , GREEN FOX SRL 01385660418</t>
  </si>
  <si>
    <t>CIRTE SOCIETA' COOPERATIVA ARL P.IVA 01187490428</t>
  </si>
  <si>
    <t>F.LLI BALDASSARRI DI BALDASSARRI CLAUDIO &amp; LUCIANO SNC P.IVA 01528490426</t>
  </si>
  <si>
    <t>BCB ELECTRIC SRL - SOC. UNIPERSONALE P.IVA 00398450429</t>
  </si>
  <si>
    <t>PRIORI GOMME DI SERVIGLIANO PRIORI E C SAS P.IVA 00138110424</t>
  </si>
  <si>
    <t>LAV SRL P.IVA 00955560404</t>
  </si>
  <si>
    <t>SIDA GROUP SRL P.IVA 00945360428</t>
  </si>
  <si>
    <t>CENTRO FORMAZIONE MARCHE SOC. CON ARL P.IVA 02046650426</t>
  </si>
  <si>
    <t>SERRANI LUCIANO BILANCE SNC P.IVA 02176110423</t>
  </si>
  <si>
    <t>SERRANI LUCIANO BILANCE SNC P.IVA 02176110423, VEI ITALIA SRL P.IVA 03625900240, RAMA DI MATTIUZZO R&amp;C SN P.IVA 04898920154</t>
  </si>
  <si>
    <t>ENERGENTE SRL P.IVA 02696290424</t>
  </si>
  <si>
    <t>EDIZIONI AMBIENTE P.IVA 11069170154</t>
  </si>
  <si>
    <t>TEAMSYSTEM SPA P.IVA 01035310414</t>
  </si>
  <si>
    <t>AGORA' SOC.COOP.ARL P.IVA 01406700425</t>
  </si>
  <si>
    <t>PAVONI ROSSANO SRL P.IVA 02258190426</t>
  </si>
  <si>
    <t>ETHOS SRL P.IVA 02748360423</t>
  </si>
  <si>
    <t>VOCI SRL 02565640428</t>
  </si>
  <si>
    <t>PALLOTTINI ANTINCENDI SRL P.IVA 01334980438</t>
  </si>
  <si>
    <t>ACCUMULATORI COMSMO SRL P.IVA 00485830012</t>
  </si>
  <si>
    <t>CONSULENTI ASSOCIATI P.IVA 01165460427</t>
  </si>
  <si>
    <t>QUARK SRL P.IVA 01340370426</t>
  </si>
  <si>
    <t>PAVONI ROSSANO SRL P.IVA 02258190426- MEDITERRANEA SERVICE SRL P.IVA 02022720425 - EREDI RAIMONDO BUFARINI SRL P.IVA 00715130423</t>
  </si>
  <si>
    <t>VIVAIO CONTI FRANCESCO P.IVA 00492670427</t>
  </si>
  <si>
    <t>RADIOTECNICA SRLS P.IVA 02705690424</t>
  </si>
  <si>
    <t>DOTT.REVISORE MARCO PIERLUCA P.IVA 01109570422</t>
  </si>
  <si>
    <t>LA NUOVA MAC SERVICE SRL P.IVA 02355640422</t>
  </si>
  <si>
    <t>CENTRO ASSISTENZA ECOLOGICA SRL  P.IVA 01541050421</t>
  </si>
  <si>
    <t>PIEMME SPA P.IVA 05122191009 C.F. 08526500155</t>
  </si>
  <si>
    <t>NET IN WORK DI GIOVANNI GAMBERINI P.IVA 01462560424</t>
  </si>
  <si>
    <t>STAZ.AGIP MANCINI ROBERTO P.IVA 02044710420</t>
  </si>
  <si>
    <t>AGRITERMO SPA P.IVA 00895070332</t>
  </si>
  <si>
    <t>TECNO DATA SYSTEM SRL P.IVA 02655720429</t>
  </si>
  <si>
    <t>GAIAGARDEN DI MAGI GALLUZZI ALESSANDRO P.IVA 02357490420, VIVAIO CONTI FRANCESCO P.IVA 00492670427</t>
  </si>
  <si>
    <t>OMZ SRL P.IVA 12625650150</t>
  </si>
  <si>
    <t>CONQUEST SRL P.IVA 04227170281</t>
  </si>
  <si>
    <t>FARMACIA VERDENELLI SNC P.IVA 02401720426</t>
  </si>
  <si>
    <t>ALL SERVICE POINT SRL P.IVA 02285110421</t>
  </si>
  <si>
    <t>ALL SERVICE POINT P.IVA 02285110421</t>
  </si>
  <si>
    <t>OFFICE MARKET SRL P.IVA 00977450428</t>
  </si>
  <si>
    <t>INERTI ESINO SRL P.IVA 02664000425</t>
  </si>
  <si>
    <t>F.LLI VENTURI SNC P.IVA 00107780421</t>
  </si>
  <si>
    <t>MARCONI ROBERTO P.IVA 01473780425</t>
  </si>
  <si>
    <t>NEW BARTOLINI DI MARTELLI MARIO P.IVA 02659370429</t>
  </si>
  <si>
    <t>MATTIOLI ORIANO P.IVA 02121920421</t>
  </si>
  <si>
    <t>M.T. SERVICE SRL P.IVA 02664050420</t>
  </si>
  <si>
    <t>M.T SERVICE SRL 02664050420</t>
  </si>
  <si>
    <t>GOLDENGAS SPA P.IVA 00080300429</t>
  </si>
  <si>
    <t>COMETAX SRL P.IVA 02695640165</t>
  </si>
  <si>
    <t>LA PRIMA FERRAMENTA DI SCHIAROLI FEDERICA P.IVA 02251890428</t>
  </si>
  <si>
    <t>LA PRIMA FERRAMENTA DI SCHIAROLI FEDERICA P.IVA 02251890428, LA CASA DELLA DIVISA DI ESPOSTO MARCO P.IVA 01465580429, NETO DESIGN P.IVA 02377020421</t>
  </si>
  <si>
    <t>UNIPOL ASSICURAZIONI C.F. 00818570012 - P.IVA 03740811207</t>
  </si>
  <si>
    <t>AMIS CF 93029960429</t>
  </si>
  <si>
    <t>CENTRO ASSISTENZA ECOLOGICA SRL  P.IVA 01541050421,IGIENSTUDIO SRL P.IVA 01158070423 ,GRUPPO CSA SPA P.IVA 03231410402 ,LAV SRL P.IVA 00955560404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</si>
</sst>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Fill="1" applyAlignment="1">
      <alignment vertical="center" wrapText="1"/>
    </xf>
    <xf numFmtId="0" fontId="20" fillId="0" borderId="0" xfId="0" applyNumberFormat="1" applyFont="1" applyFill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49" fontId="20" fillId="0" borderId="0" xfId="0" applyNumberFormat="1" applyFont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49" fontId="23" fillId="0" borderId="5" xfId="0" applyNumberFormat="1" applyFont="1" applyBorder="1" applyAlignment="1">
      <alignment vertical="center" wrapText="1"/>
    </xf>
    <xf numFmtId="49" fontId="21" fillId="0" borderId="5" xfId="0" applyNumberFormat="1" applyFont="1" applyBorder="1" applyAlignment="1">
      <alignment vertical="center" wrapText="1"/>
    </xf>
    <xf numFmtId="0" fontId="24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44" fontId="24" fillId="0" borderId="5" xfId="0" applyNumberFormat="1" applyFont="1" applyFill="1" applyBorder="1" applyAlignment="1">
      <alignment horizontal="center" vertical="center"/>
    </xf>
    <xf numFmtId="14" fontId="24" fillId="0" borderId="5" xfId="0" applyNumberFormat="1" applyFont="1" applyFill="1" applyBorder="1" applyAlignment="1">
      <alignment horizontal="center" vertical="center"/>
    </xf>
    <xf numFmtId="2" fontId="24" fillId="0" borderId="5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14" fontId="21" fillId="0" borderId="5" xfId="0" applyNumberFormat="1" applyFont="1" applyFill="1" applyBorder="1" applyAlignment="1">
      <alignment horizontal="center" vertical="center"/>
    </xf>
    <xf numFmtId="14" fontId="21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2" fontId="21" fillId="0" borderId="5" xfId="0" applyNumberFormat="1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44" fontId="21" fillId="0" borderId="5" xfId="0" applyNumberFormat="1" applyFont="1" applyBorder="1" applyAlignment="1">
      <alignment horizontal="center" vertical="center"/>
    </xf>
    <xf numFmtId="14" fontId="21" fillId="0" borderId="5" xfId="0" applyNumberFormat="1" applyFont="1" applyBorder="1" applyAlignment="1">
      <alignment horizontal="center" vertical="center"/>
    </xf>
    <xf numFmtId="0" fontId="24" fillId="0" borderId="5" xfId="0" applyFont="1" applyFill="1" applyBorder="1" applyAlignment="1">
      <alignment vertical="center" wrapText="1"/>
    </xf>
    <xf numFmtId="14" fontId="24" fillId="0" borderId="5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vertical="center" wrapText="1"/>
    </xf>
    <xf numFmtId="49" fontId="25" fillId="0" borderId="5" xfId="0" applyNumberFormat="1" applyFont="1" applyBorder="1" applyAlignment="1">
      <alignment vertical="center" wrapText="1"/>
    </xf>
    <xf numFmtId="49" fontId="9" fillId="0" borderId="5" xfId="0" applyNumberFormat="1" applyFont="1" applyBorder="1" applyAlignment="1">
      <alignment vertical="center" wrapText="1"/>
    </xf>
    <xf numFmtId="0" fontId="25" fillId="0" borderId="5" xfId="0" applyFont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vertical="center" wrapText="1"/>
    </xf>
    <xf numFmtId="4" fontId="25" fillId="0" borderId="5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vertical="center" wrapText="1"/>
    </xf>
    <xf numFmtId="44" fontId="24" fillId="0" borderId="5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9" fontId="23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44" fontId="24" fillId="0" borderId="0" xfId="0" applyNumberFormat="1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2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1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</cellXfs>
  <cellStyles count="42">
    <cellStyle name="20% - Colore 1 2" xfId="7"/>
    <cellStyle name="20% - Colore 2 2" xfId="8"/>
    <cellStyle name="20% - Colore 3 2" xfId="9"/>
    <cellStyle name="20% - Colore 4 2" xfId="10"/>
    <cellStyle name="20% - Colore 5" xfId="6" builtinId="46" customBuiltin="1"/>
    <cellStyle name="20% - Colore 6 2" xfId="11"/>
    <cellStyle name="40% - Colore 1 2" xfId="12"/>
    <cellStyle name="40% - Colore 2" xfId="4" builtinId="35" customBuiltin="1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ella collegata 2" xfId="24"/>
    <cellStyle name="Cella da controllare" xfId="1" builtinId="23" customBuiltin="1"/>
    <cellStyle name="Colore 1 2" xfId="25"/>
    <cellStyle name="Colore 2 2" xfId="26"/>
    <cellStyle name="Colore 3 2" xfId="27"/>
    <cellStyle name="Colore 4 2" xfId="28"/>
    <cellStyle name="Colore 5" xfId="5" builtinId="45" customBuiltin="1"/>
    <cellStyle name="Colore 6 2" xfId="29"/>
    <cellStyle name="Input 2" xfId="30"/>
    <cellStyle name="Neutrale 2" xfId="31"/>
    <cellStyle name="Normale" xfId="0" builtinId="0"/>
    <cellStyle name="Nota 2" xfId="32"/>
    <cellStyle name="Output 2" xfId="33"/>
    <cellStyle name="Testo avviso" xfId="2" builtinId="11" customBuiltin="1"/>
    <cellStyle name="Testo descrittivo" xfId="3" builtinId="53" customBuiltin="1"/>
    <cellStyle name="Titolo 1 2" xfId="35"/>
    <cellStyle name="Titolo 2 2" xfId="36"/>
    <cellStyle name="Titolo 3 2" xfId="37"/>
    <cellStyle name="Titolo 4 2" xfId="38"/>
    <cellStyle name="Titolo 5" xfId="34"/>
    <cellStyle name="Totale 2" xfId="39"/>
    <cellStyle name="Valore non valido 2" xfId="40"/>
    <cellStyle name="Valore valido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tabSelected="1" zoomScale="80" zoomScaleNormal="80" workbookViewId="0">
      <selection activeCell="F78" sqref="F78"/>
    </sheetView>
  </sheetViews>
  <sheetFormatPr defaultColWidth="33.5546875" defaultRowHeight="14.4" x14ac:dyDescent="0.3"/>
  <cols>
    <col min="1" max="1" width="12.33203125" style="8" customWidth="1"/>
    <col min="2" max="2" width="13.44140625" style="7" customWidth="1"/>
    <col min="3" max="3" width="18.33203125" style="2" bestFit="1" customWidth="1"/>
    <col min="4" max="4" width="42.5546875" style="12" bestFit="1" customWidth="1"/>
    <col min="5" max="5" width="22" style="17" customWidth="1"/>
    <col min="6" max="6" width="48.5546875" style="9" bestFit="1" customWidth="1"/>
    <col min="7" max="7" width="47.88671875" style="3" customWidth="1"/>
    <col min="8" max="8" width="13.5546875" style="10" customWidth="1"/>
    <col min="9" max="9" width="10.33203125" style="11" customWidth="1"/>
    <col min="10" max="10" width="11.6640625" style="11" customWidth="1"/>
    <col min="11" max="11" width="12.88671875" style="6" customWidth="1"/>
    <col min="14" max="14" width="11.6640625" style="1" customWidth="1"/>
    <col min="15" max="16384" width="33.5546875" style="1"/>
  </cols>
  <sheetData>
    <row r="1" spans="1:13" ht="38.25" customHeight="1" x14ac:dyDescent="0.3">
      <c r="A1" s="48" t="s">
        <v>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1"/>
      <c r="M1" s="1"/>
    </row>
    <row r="2" spans="1:13" ht="82.5" customHeight="1" x14ac:dyDescent="0.3">
      <c r="A2" s="49" t="s">
        <v>147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"/>
      <c r="M2" s="1"/>
    </row>
    <row r="3" spans="1:13" s="5" customFormat="1" ht="57" customHeight="1" x14ac:dyDescent="0.3">
      <c r="A3" s="39" t="s">
        <v>1</v>
      </c>
      <c r="B3" s="40" t="s">
        <v>4</v>
      </c>
      <c r="C3" s="41" t="s">
        <v>5</v>
      </c>
      <c r="D3" s="41" t="s">
        <v>2</v>
      </c>
      <c r="E3" s="42" t="s">
        <v>3</v>
      </c>
      <c r="F3" s="43" t="s">
        <v>6</v>
      </c>
      <c r="G3" s="41" t="s">
        <v>0</v>
      </c>
      <c r="H3" s="44" t="s">
        <v>11</v>
      </c>
      <c r="I3" s="45" t="s">
        <v>7</v>
      </c>
      <c r="J3" s="45" t="s">
        <v>8</v>
      </c>
      <c r="K3" s="46" t="s">
        <v>9</v>
      </c>
      <c r="L3" s="4"/>
      <c r="M3" s="4"/>
    </row>
    <row r="4" spans="1:13" s="5" customFormat="1" ht="41.4" x14ac:dyDescent="0.3">
      <c r="A4" s="27" t="s">
        <v>153</v>
      </c>
      <c r="B4" s="20" t="s">
        <v>176</v>
      </c>
      <c r="C4" s="21" t="s">
        <v>13</v>
      </c>
      <c r="D4" s="22" t="s">
        <v>168</v>
      </c>
      <c r="E4" s="23" t="s">
        <v>10</v>
      </c>
      <c r="F4" s="31" t="s">
        <v>229</v>
      </c>
      <c r="G4" s="31" t="s">
        <v>229</v>
      </c>
      <c r="H4" s="25">
        <v>1000</v>
      </c>
      <c r="I4" s="26">
        <v>43116</v>
      </c>
      <c r="J4" s="26">
        <v>43830</v>
      </c>
      <c r="K4" s="25">
        <f>500</f>
        <v>500</v>
      </c>
      <c r="L4" s="4"/>
      <c r="M4" s="4"/>
    </row>
    <row r="5" spans="1:13" s="5" customFormat="1" ht="30" customHeight="1" x14ac:dyDescent="0.3">
      <c r="A5" s="19" t="s">
        <v>28</v>
      </c>
      <c r="B5" s="20" t="s">
        <v>176</v>
      </c>
      <c r="C5" s="21" t="s">
        <v>13</v>
      </c>
      <c r="D5" s="22" t="s">
        <v>99</v>
      </c>
      <c r="E5" s="23" t="s">
        <v>10</v>
      </c>
      <c r="F5" s="24" t="s">
        <v>198</v>
      </c>
      <c r="G5" s="24" t="s">
        <v>198</v>
      </c>
      <c r="H5" s="25">
        <v>891</v>
      </c>
      <c r="I5" s="26">
        <v>43425</v>
      </c>
      <c r="J5" s="26">
        <v>43830</v>
      </c>
      <c r="K5" s="25">
        <f>459.2+39.2</f>
        <v>498.4</v>
      </c>
      <c r="L5" s="4"/>
      <c r="M5" s="4"/>
    </row>
    <row r="6" spans="1:13" s="5" customFormat="1" ht="30" customHeight="1" x14ac:dyDescent="0.3">
      <c r="A6" s="27" t="s">
        <v>149</v>
      </c>
      <c r="B6" s="20" t="s">
        <v>176</v>
      </c>
      <c r="C6" s="21" t="s">
        <v>13</v>
      </c>
      <c r="D6" s="22" t="s">
        <v>164</v>
      </c>
      <c r="E6" s="23" t="s">
        <v>10</v>
      </c>
      <c r="F6" s="31" t="s">
        <v>224</v>
      </c>
      <c r="G6" s="31" t="s">
        <v>225</v>
      </c>
      <c r="H6" s="25">
        <v>100</v>
      </c>
      <c r="I6" s="26">
        <v>43466</v>
      </c>
      <c r="J6" s="26">
        <v>43503</v>
      </c>
      <c r="K6" s="25">
        <f>24.59</f>
        <v>24.59</v>
      </c>
      <c r="L6" s="4"/>
      <c r="M6" s="4"/>
    </row>
    <row r="7" spans="1:13" s="5" customFormat="1" ht="30" customHeight="1" x14ac:dyDescent="0.3">
      <c r="A7" s="27" t="s">
        <v>155</v>
      </c>
      <c r="B7" s="20" t="s">
        <v>176</v>
      </c>
      <c r="C7" s="21" t="s">
        <v>13</v>
      </c>
      <c r="D7" s="22" t="s">
        <v>170</v>
      </c>
      <c r="E7" s="23" t="s">
        <v>10</v>
      </c>
      <c r="F7" s="31" t="s">
        <v>230</v>
      </c>
      <c r="G7" s="31" t="s">
        <v>230</v>
      </c>
      <c r="H7" s="25">
        <v>4000</v>
      </c>
      <c r="I7" s="26">
        <v>43466</v>
      </c>
      <c r="J7" s="26">
        <v>43588</v>
      </c>
      <c r="K7" s="25">
        <f>500.32+2218.26</f>
        <v>2718.5800000000004</v>
      </c>
      <c r="L7" s="4"/>
      <c r="M7" s="4"/>
    </row>
    <row r="8" spans="1:13" s="5" customFormat="1" ht="30" customHeight="1" x14ac:dyDescent="0.3">
      <c r="A8" s="27" t="s">
        <v>156</v>
      </c>
      <c r="B8" s="20" t="s">
        <v>176</v>
      </c>
      <c r="C8" s="21" t="s">
        <v>13</v>
      </c>
      <c r="D8" s="22" t="s">
        <v>171</v>
      </c>
      <c r="E8" s="23" t="s">
        <v>10</v>
      </c>
      <c r="F8" s="31" t="s">
        <v>189</v>
      </c>
      <c r="G8" s="31" t="s">
        <v>189</v>
      </c>
      <c r="H8" s="25">
        <v>2000</v>
      </c>
      <c r="I8" s="26">
        <v>43466</v>
      </c>
      <c r="J8" s="26">
        <v>43556</v>
      </c>
      <c r="K8" s="25">
        <f>180</f>
        <v>180</v>
      </c>
      <c r="L8" s="4"/>
      <c r="M8" s="4"/>
    </row>
    <row r="9" spans="1:13" s="5" customFormat="1" ht="41.4" x14ac:dyDescent="0.3">
      <c r="A9" s="19" t="s">
        <v>23</v>
      </c>
      <c r="B9" s="20" t="s">
        <v>176</v>
      </c>
      <c r="C9" s="21" t="s">
        <v>13</v>
      </c>
      <c r="D9" s="22" t="s">
        <v>91</v>
      </c>
      <c r="E9" s="23" t="s">
        <v>10</v>
      </c>
      <c r="F9" s="24" t="s">
        <v>190</v>
      </c>
      <c r="G9" s="24" t="s">
        <v>190</v>
      </c>
      <c r="H9" s="25">
        <v>480</v>
      </c>
      <c r="I9" s="26">
        <v>43468</v>
      </c>
      <c r="J9" s="26">
        <v>43529</v>
      </c>
      <c r="K9" s="25">
        <v>480</v>
      </c>
      <c r="L9" s="4"/>
      <c r="M9" s="4"/>
    </row>
    <row r="10" spans="1:13" s="5" customFormat="1" ht="30" customHeight="1" x14ac:dyDescent="0.3">
      <c r="A10" s="27" t="s">
        <v>66</v>
      </c>
      <c r="B10" s="20" t="s">
        <v>176</v>
      </c>
      <c r="C10" s="21" t="s">
        <v>13</v>
      </c>
      <c r="D10" s="22" t="s">
        <v>129</v>
      </c>
      <c r="E10" s="23" t="s">
        <v>10</v>
      </c>
      <c r="F10" s="24" t="s">
        <v>238</v>
      </c>
      <c r="G10" s="24" t="s">
        <v>238</v>
      </c>
      <c r="H10" s="25">
        <v>8375</v>
      </c>
      <c r="I10" s="37">
        <v>43468</v>
      </c>
      <c r="J10" s="26">
        <v>43468</v>
      </c>
      <c r="K10" s="25">
        <v>8375</v>
      </c>
      <c r="L10" s="4"/>
      <c r="M10" s="4"/>
    </row>
    <row r="11" spans="1:13" s="5" customFormat="1" ht="30" customHeight="1" x14ac:dyDescent="0.3">
      <c r="A11" s="27" t="s">
        <v>67</v>
      </c>
      <c r="B11" s="20" t="s">
        <v>176</v>
      </c>
      <c r="C11" s="21" t="s">
        <v>13</v>
      </c>
      <c r="D11" s="22" t="s">
        <v>130</v>
      </c>
      <c r="E11" s="23" t="s">
        <v>10</v>
      </c>
      <c r="F11" s="24" t="s">
        <v>238</v>
      </c>
      <c r="G11" s="24" t="s">
        <v>238</v>
      </c>
      <c r="H11" s="25">
        <v>3850</v>
      </c>
      <c r="I11" s="26">
        <v>43468</v>
      </c>
      <c r="J11" s="26">
        <v>43468</v>
      </c>
      <c r="K11" s="25">
        <v>3850</v>
      </c>
      <c r="L11" s="4"/>
      <c r="M11" s="4"/>
    </row>
    <row r="12" spans="1:13" s="5" customFormat="1" ht="30" customHeight="1" x14ac:dyDescent="0.3">
      <c r="A12" s="27" t="s">
        <v>68</v>
      </c>
      <c r="B12" s="20" t="s">
        <v>176</v>
      </c>
      <c r="C12" s="21" t="s">
        <v>13</v>
      </c>
      <c r="D12" s="22" t="s">
        <v>131</v>
      </c>
      <c r="E12" s="23" t="s">
        <v>10</v>
      </c>
      <c r="F12" s="24" t="s">
        <v>238</v>
      </c>
      <c r="G12" s="24" t="s">
        <v>238</v>
      </c>
      <c r="H12" s="25">
        <v>150</v>
      </c>
      <c r="I12" s="26">
        <v>43468</v>
      </c>
      <c r="J12" s="26">
        <v>43468</v>
      </c>
      <c r="K12" s="25">
        <v>150</v>
      </c>
      <c r="L12" s="4"/>
      <c r="M12" s="4"/>
    </row>
    <row r="13" spans="1:13" s="5" customFormat="1" ht="30" customHeight="1" x14ac:dyDescent="0.3">
      <c r="A13" s="19" t="s">
        <v>14</v>
      </c>
      <c r="B13" s="20" t="s">
        <v>176</v>
      </c>
      <c r="C13" s="21" t="s">
        <v>13</v>
      </c>
      <c r="D13" s="22" t="s">
        <v>87</v>
      </c>
      <c r="E13" s="23" t="s">
        <v>10</v>
      </c>
      <c r="F13" s="24" t="s">
        <v>188</v>
      </c>
      <c r="G13" s="24" t="s">
        <v>178</v>
      </c>
      <c r="H13" s="25">
        <v>7609</v>
      </c>
      <c r="I13" s="26">
        <v>43469</v>
      </c>
      <c r="J13" s="26">
        <v>43556</v>
      </c>
      <c r="K13" s="25">
        <v>7569.87</v>
      </c>
      <c r="L13" s="4"/>
      <c r="M13" s="4"/>
    </row>
    <row r="14" spans="1:13" s="5" customFormat="1" ht="30" customHeight="1" x14ac:dyDescent="0.3">
      <c r="A14" s="27" t="s">
        <v>158</v>
      </c>
      <c r="B14" s="20" t="s">
        <v>176</v>
      </c>
      <c r="C14" s="21" t="s">
        <v>13</v>
      </c>
      <c r="D14" s="22" t="s">
        <v>173</v>
      </c>
      <c r="E14" s="23" t="s">
        <v>10</v>
      </c>
      <c r="F14" s="31" t="s">
        <v>231</v>
      </c>
      <c r="G14" s="31" t="s">
        <v>231</v>
      </c>
      <c r="H14" s="25">
        <v>20000</v>
      </c>
      <c r="I14" s="26">
        <v>43474</v>
      </c>
      <c r="J14" s="26"/>
      <c r="K14" s="25"/>
      <c r="L14" s="4"/>
      <c r="M14" s="4"/>
    </row>
    <row r="15" spans="1:13" s="5" customFormat="1" ht="41.4" x14ac:dyDescent="0.3">
      <c r="A15" s="27" t="s">
        <v>151</v>
      </c>
      <c r="B15" s="20" t="s">
        <v>176</v>
      </c>
      <c r="C15" s="21" t="s">
        <v>13</v>
      </c>
      <c r="D15" s="22" t="s">
        <v>166</v>
      </c>
      <c r="E15" s="23" t="s">
        <v>10</v>
      </c>
      <c r="F15" s="31" t="s">
        <v>227</v>
      </c>
      <c r="G15" s="31" t="s">
        <v>227</v>
      </c>
      <c r="H15" s="47">
        <v>20000</v>
      </c>
      <c r="I15" s="26">
        <v>43476</v>
      </c>
      <c r="J15" s="26">
        <v>43591</v>
      </c>
      <c r="K15" s="47">
        <f>605.77+1133.4+904.05+630.89</f>
        <v>3274.11</v>
      </c>
      <c r="L15" s="4"/>
      <c r="M15" s="4"/>
    </row>
    <row r="16" spans="1:13" s="5" customFormat="1" ht="30" customHeight="1" x14ac:dyDescent="0.3">
      <c r="A16" s="19" t="s">
        <v>21</v>
      </c>
      <c r="B16" s="20" t="s">
        <v>176</v>
      </c>
      <c r="C16" s="21" t="s">
        <v>13</v>
      </c>
      <c r="D16" s="22" t="s">
        <v>93</v>
      </c>
      <c r="E16" s="23" t="s">
        <v>10</v>
      </c>
      <c r="F16" s="24" t="s">
        <v>189</v>
      </c>
      <c r="G16" s="24" t="s">
        <v>189</v>
      </c>
      <c r="H16" s="25">
        <v>1880</v>
      </c>
      <c r="I16" s="26">
        <v>43479</v>
      </c>
      <c r="J16" s="26">
        <v>43524</v>
      </c>
      <c r="K16" s="25">
        <v>1880</v>
      </c>
      <c r="L16" s="4"/>
      <c r="M16" s="4"/>
    </row>
    <row r="17" spans="1:13" s="16" customFormat="1" ht="30" customHeight="1" x14ac:dyDescent="0.25">
      <c r="A17" s="19" t="s">
        <v>32</v>
      </c>
      <c r="B17" s="20" t="s">
        <v>176</v>
      </c>
      <c r="C17" s="21" t="s">
        <v>13</v>
      </c>
      <c r="D17" s="31" t="s">
        <v>102</v>
      </c>
      <c r="E17" s="23" t="s">
        <v>10</v>
      </c>
      <c r="F17" s="24" t="s">
        <v>185</v>
      </c>
      <c r="G17" s="24" t="s">
        <v>185</v>
      </c>
      <c r="H17" s="47">
        <v>660.24</v>
      </c>
      <c r="I17" s="26">
        <v>43479</v>
      </c>
      <c r="J17" s="26">
        <v>43556</v>
      </c>
      <c r="K17" s="25">
        <v>619.24</v>
      </c>
      <c r="L17" s="15"/>
      <c r="M17" s="15"/>
    </row>
    <row r="18" spans="1:13" s="16" customFormat="1" ht="30" customHeight="1" x14ac:dyDescent="0.25">
      <c r="A18" s="19" t="s">
        <v>24</v>
      </c>
      <c r="B18" s="20" t="s">
        <v>176</v>
      </c>
      <c r="C18" s="21" t="s">
        <v>13</v>
      </c>
      <c r="D18" s="22" t="s">
        <v>95</v>
      </c>
      <c r="E18" s="23" t="s">
        <v>10</v>
      </c>
      <c r="F18" s="24" t="s">
        <v>192</v>
      </c>
      <c r="G18" s="24" t="s">
        <v>192</v>
      </c>
      <c r="H18" s="47">
        <v>605</v>
      </c>
      <c r="I18" s="26">
        <v>43481</v>
      </c>
      <c r="J18" s="26">
        <v>43529</v>
      </c>
      <c r="K18" s="25">
        <f>574.59+30</f>
        <v>604.59</v>
      </c>
      <c r="L18" s="15"/>
      <c r="M18" s="15"/>
    </row>
    <row r="19" spans="1:13" s="16" customFormat="1" ht="30" customHeight="1" x14ac:dyDescent="0.25">
      <c r="A19" s="19" t="s">
        <v>27</v>
      </c>
      <c r="B19" s="20" t="s">
        <v>176</v>
      </c>
      <c r="C19" s="21" t="s">
        <v>13</v>
      </c>
      <c r="D19" s="22" t="s">
        <v>98</v>
      </c>
      <c r="E19" s="23" t="s">
        <v>10</v>
      </c>
      <c r="F19" s="24" t="s">
        <v>195</v>
      </c>
      <c r="G19" s="24" t="s">
        <v>195</v>
      </c>
      <c r="H19" s="25">
        <v>28000</v>
      </c>
      <c r="I19" s="26">
        <v>43481</v>
      </c>
      <c r="J19" s="26">
        <v>43529</v>
      </c>
      <c r="K19" s="25">
        <v>8000</v>
      </c>
      <c r="L19" s="15"/>
      <c r="M19" s="15"/>
    </row>
    <row r="20" spans="1:13" s="16" customFormat="1" ht="30" customHeight="1" x14ac:dyDescent="0.25">
      <c r="A20" s="19" t="s">
        <v>27</v>
      </c>
      <c r="B20" s="20" t="s">
        <v>176</v>
      </c>
      <c r="C20" s="21" t="s">
        <v>13</v>
      </c>
      <c r="D20" s="22" t="s">
        <v>98</v>
      </c>
      <c r="E20" s="23" t="s">
        <v>10</v>
      </c>
      <c r="F20" s="24" t="s">
        <v>194</v>
      </c>
      <c r="G20" s="24" t="s">
        <v>194</v>
      </c>
      <c r="H20" s="25">
        <v>28000</v>
      </c>
      <c r="I20" s="26">
        <v>43481</v>
      </c>
      <c r="J20" s="26">
        <v>43556</v>
      </c>
      <c r="K20" s="25">
        <f>3200+4800</f>
        <v>8000</v>
      </c>
      <c r="L20" s="14"/>
      <c r="M20" s="15"/>
    </row>
    <row r="21" spans="1:13" s="16" customFormat="1" ht="41.4" x14ac:dyDescent="0.25">
      <c r="A21" s="27" t="s">
        <v>150</v>
      </c>
      <c r="B21" s="20" t="s">
        <v>176</v>
      </c>
      <c r="C21" s="21" t="s">
        <v>13</v>
      </c>
      <c r="D21" s="22" t="s">
        <v>165</v>
      </c>
      <c r="E21" s="23" t="s">
        <v>10</v>
      </c>
      <c r="F21" s="31" t="s">
        <v>226</v>
      </c>
      <c r="G21" s="31" t="s">
        <v>226</v>
      </c>
      <c r="H21" s="25">
        <v>2500</v>
      </c>
      <c r="I21" s="26">
        <v>43481</v>
      </c>
      <c r="J21" s="26">
        <v>43529</v>
      </c>
      <c r="K21" s="25">
        <f>425</f>
        <v>425</v>
      </c>
      <c r="L21" s="14"/>
      <c r="M21" s="15"/>
    </row>
    <row r="22" spans="1:13" s="16" customFormat="1" ht="30" customHeight="1" x14ac:dyDescent="0.25">
      <c r="A22" s="19" t="s">
        <v>17</v>
      </c>
      <c r="B22" s="20" t="s">
        <v>176</v>
      </c>
      <c r="C22" s="21" t="s">
        <v>13</v>
      </c>
      <c r="D22" s="22" t="s">
        <v>90</v>
      </c>
      <c r="E22" s="23" t="s">
        <v>10</v>
      </c>
      <c r="F22" s="24" t="s">
        <v>186</v>
      </c>
      <c r="G22" s="24" t="s">
        <v>186</v>
      </c>
      <c r="H22" s="25">
        <v>3200</v>
      </c>
      <c r="I22" s="26">
        <v>43483</v>
      </c>
      <c r="J22" s="26">
        <v>43588</v>
      </c>
      <c r="K22" s="25">
        <f>1600+1600</f>
        <v>3200</v>
      </c>
      <c r="L22" s="15"/>
      <c r="M22" s="15"/>
    </row>
    <row r="23" spans="1:13" s="16" customFormat="1" ht="30" customHeight="1" x14ac:dyDescent="0.25">
      <c r="A23" s="19" t="s">
        <v>15</v>
      </c>
      <c r="B23" s="20" t="s">
        <v>176</v>
      </c>
      <c r="C23" s="21" t="s">
        <v>13</v>
      </c>
      <c r="D23" s="22" t="s">
        <v>88</v>
      </c>
      <c r="E23" s="23" t="s">
        <v>10</v>
      </c>
      <c r="F23" s="24" t="s">
        <v>184</v>
      </c>
      <c r="G23" s="24" t="s">
        <v>184</v>
      </c>
      <c r="H23" s="25">
        <v>109</v>
      </c>
      <c r="I23" s="26">
        <v>43487</v>
      </c>
      <c r="J23" s="26">
        <v>43556</v>
      </c>
      <c r="K23" s="25">
        <v>109</v>
      </c>
      <c r="L23" s="15"/>
      <c r="M23" s="15"/>
    </row>
    <row r="24" spans="1:13" s="16" customFormat="1" ht="30" customHeight="1" x14ac:dyDescent="0.25">
      <c r="A24" s="19" t="s">
        <v>19</v>
      </c>
      <c r="B24" s="20" t="s">
        <v>176</v>
      </c>
      <c r="C24" s="21" t="s">
        <v>13</v>
      </c>
      <c r="D24" s="22" t="s">
        <v>87</v>
      </c>
      <c r="E24" s="23" t="s">
        <v>10</v>
      </c>
      <c r="F24" s="24" t="s">
        <v>188</v>
      </c>
      <c r="G24" s="24" t="s">
        <v>178</v>
      </c>
      <c r="H24" s="25">
        <v>7827</v>
      </c>
      <c r="I24" s="26">
        <v>43487</v>
      </c>
      <c r="J24" s="26">
        <v>43556</v>
      </c>
      <c r="K24" s="25">
        <v>7826.96</v>
      </c>
      <c r="L24" s="15"/>
      <c r="M24" s="15"/>
    </row>
    <row r="25" spans="1:13" s="16" customFormat="1" ht="30" customHeight="1" x14ac:dyDescent="0.25">
      <c r="A25" s="32" t="s">
        <v>38</v>
      </c>
      <c r="B25" s="20" t="s">
        <v>176</v>
      </c>
      <c r="C25" s="21" t="s">
        <v>13</v>
      </c>
      <c r="D25" s="31" t="s">
        <v>107</v>
      </c>
      <c r="E25" s="23" t="s">
        <v>10</v>
      </c>
      <c r="F25" s="33" t="s">
        <v>203</v>
      </c>
      <c r="G25" s="33" t="s">
        <v>203</v>
      </c>
      <c r="H25" s="34">
        <v>5280</v>
      </c>
      <c r="I25" s="35">
        <v>43487</v>
      </c>
      <c r="J25" s="35">
        <v>43558</v>
      </c>
      <c r="K25" s="34">
        <v>5280</v>
      </c>
      <c r="L25" s="15"/>
      <c r="M25" s="15"/>
    </row>
    <row r="26" spans="1:13" s="16" customFormat="1" ht="30" customHeight="1" x14ac:dyDescent="0.25">
      <c r="A26" s="27" t="s">
        <v>148</v>
      </c>
      <c r="B26" s="20" t="s">
        <v>176</v>
      </c>
      <c r="C26" s="21" t="s">
        <v>13</v>
      </c>
      <c r="D26" s="22" t="s">
        <v>163</v>
      </c>
      <c r="E26" s="23" t="s">
        <v>10</v>
      </c>
      <c r="F26" s="31" t="s">
        <v>223</v>
      </c>
      <c r="G26" s="31" t="s">
        <v>223</v>
      </c>
      <c r="H26" s="25">
        <v>150</v>
      </c>
      <c r="I26" s="26">
        <v>43487</v>
      </c>
      <c r="J26" s="26">
        <v>43531</v>
      </c>
      <c r="K26" s="25">
        <f>23.32</f>
        <v>23.32</v>
      </c>
      <c r="L26" s="15"/>
      <c r="M26" s="15"/>
    </row>
    <row r="27" spans="1:13" s="16" customFormat="1" ht="41.4" x14ac:dyDescent="0.25">
      <c r="A27" s="27" t="s">
        <v>157</v>
      </c>
      <c r="B27" s="20" t="s">
        <v>176</v>
      </c>
      <c r="C27" s="21" t="s">
        <v>13</v>
      </c>
      <c r="D27" s="22" t="s">
        <v>172</v>
      </c>
      <c r="E27" s="23" t="s">
        <v>10</v>
      </c>
      <c r="F27" s="31" t="s">
        <v>205</v>
      </c>
      <c r="G27" s="31" t="s">
        <v>205</v>
      </c>
      <c r="H27" s="25">
        <v>300</v>
      </c>
      <c r="I27" s="26">
        <v>43487</v>
      </c>
      <c r="J27" s="26">
        <v>43588</v>
      </c>
      <c r="K27" s="25">
        <f>23.52+157.71</f>
        <v>181.23000000000002</v>
      </c>
      <c r="L27" s="15"/>
      <c r="M27" s="15"/>
    </row>
    <row r="28" spans="1:13" s="16" customFormat="1" ht="30" customHeight="1" x14ac:dyDescent="0.25">
      <c r="A28" s="19" t="s">
        <v>16</v>
      </c>
      <c r="B28" s="20" t="s">
        <v>176</v>
      </c>
      <c r="C28" s="21" t="s">
        <v>13</v>
      </c>
      <c r="D28" s="22" t="s">
        <v>89</v>
      </c>
      <c r="E28" s="23" t="s">
        <v>10</v>
      </c>
      <c r="F28" s="24" t="s">
        <v>185</v>
      </c>
      <c r="G28" s="24" t="s">
        <v>185</v>
      </c>
      <c r="H28" s="25">
        <v>506</v>
      </c>
      <c r="I28" s="26">
        <v>43488</v>
      </c>
      <c r="J28" s="26">
        <v>43529</v>
      </c>
      <c r="K28" s="25">
        <v>506</v>
      </c>
      <c r="L28" s="15"/>
      <c r="M28" s="15"/>
    </row>
    <row r="29" spans="1:13" s="16" customFormat="1" ht="30" customHeight="1" x14ac:dyDescent="0.25">
      <c r="A29" s="19" t="s">
        <v>18</v>
      </c>
      <c r="B29" s="20" t="s">
        <v>176</v>
      </c>
      <c r="C29" s="21" t="s">
        <v>13</v>
      </c>
      <c r="D29" s="22" t="s">
        <v>91</v>
      </c>
      <c r="E29" s="23" t="s">
        <v>10</v>
      </c>
      <c r="F29" s="24" t="s">
        <v>187</v>
      </c>
      <c r="G29" s="24" t="s">
        <v>187</v>
      </c>
      <c r="H29" s="47">
        <v>2500</v>
      </c>
      <c r="I29" s="26">
        <v>43490</v>
      </c>
      <c r="J29" s="26">
        <v>43531</v>
      </c>
      <c r="K29" s="47">
        <f>2500</f>
        <v>2500</v>
      </c>
      <c r="L29" s="15"/>
      <c r="M29" s="15"/>
    </row>
    <row r="30" spans="1:13" s="16" customFormat="1" ht="30" customHeight="1" x14ac:dyDescent="0.25">
      <c r="A30" s="19" t="s">
        <v>20</v>
      </c>
      <c r="B30" s="20" t="s">
        <v>176</v>
      </c>
      <c r="C30" s="21" t="s">
        <v>13</v>
      </c>
      <c r="D30" s="22" t="s">
        <v>92</v>
      </c>
      <c r="E30" s="23" t="s">
        <v>10</v>
      </c>
      <c r="F30" s="24" t="s">
        <v>189</v>
      </c>
      <c r="G30" s="24" t="s">
        <v>189</v>
      </c>
      <c r="H30" s="25">
        <v>665</v>
      </c>
      <c r="I30" s="26">
        <v>43490</v>
      </c>
      <c r="J30" s="26">
        <v>43556</v>
      </c>
      <c r="K30" s="25">
        <v>665</v>
      </c>
      <c r="L30" s="15"/>
      <c r="M30" s="15"/>
    </row>
    <row r="31" spans="1:13" s="16" customFormat="1" ht="30" customHeight="1" x14ac:dyDescent="0.25">
      <c r="A31" s="27" t="s">
        <v>71</v>
      </c>
      <c r="B31" s="20" t="s">
        <v>176</v>
      </c>
      <c r="C31" s="21" t="s">
        <v>13</v>
      </c>
      <c r="D31" s="22" t="s">
        <v>134</v>
      </c>
      <c r="E31" s="23" t="s">
        <v>10</v>
      </c>
      <c r="F31" s="31" t="s">
        <v>217</v>
      </c>
      <c r="G31" s="31" t="s">
        <v>217</v>
      </c>
      <c r="H31" s="25">
        <v>25.5</v>
      </c>
      <c r="I31" s="37">
        <v>43493</v>
      </c>
      <c r="J31" s="26">
        <v>43496</v>
      </c>
      <c r="K31" s="25"/>
      <c r="L31" s="15"/>
      <c r="M31" s="15"/>
    </row>
    <row r="32" spans="1:13" s="16" customFormat="1" ht="41.4" x14ac:dyDescent="0.25">
      <c r="A32" s="27" t="s">
        <v>22</v>
      </c>
      <c r="B32" s="20" t="s">
        <v>176</v>
      </c>
      <c r="C32" s="21" t="s">
        <v>13</v>
      </c>
      <c r="D32" s="28" t="s">
        <v>94</v>
      </c>
      <c r="E32" s="23" t="s">
        <v>10</v>
      </c>
      <c r="F32" s="24" t="s">
        <v>191</v>
      </c>
      <c r="G32" s="24" t="s">
        <v>191</v>
      </c>
      <c r="H32" s="25">
        <v>157.5</v>
      </c>
      <c r="I32" s="29">
        <v>43496</v>
      </c>
      <c r="J32" s="30">
        <v>43588</v>
      </c>
      <c r="K32" s="25">
        <v>157.5</v>
      </c>
      <c r="L32" s="15"/>
      <c r="M32" s="15"/>
    </row>
    <row r="33" spans="1:13" s="16" customFormat="1" ht="30" customHeight="1" x14ac:dyDescent="0.25">
      <c r="A33" s="19" t="s">
        <v>39</v>
      </c>
      <c r="B33" s="20" t="s">
        <v>176</v>
      </c>
      <c r="C33" s="21" t="s">
        <v>13</v>
      </c>
      <c r="D33" s="31" t="s">
        <v>108</v>
      </c>
      <c r="E33" s="23" t="s">
        <v>10</v>
      </c>
      <c r="F33" s="24" t="s">
        <v>204</v>
      </c>
      <c r="G33" s="24" t="s">
        <v>204</v>
      </c>
      <c r="H33" s="25">
        <v>1100</v>
      </c>
      <c r="I33" s="37">
        <v>43501</v>
      </c>
      <c r="J33" s="26">
        <v>43558</v>
      </c>
      <c r="K33" s="25">
        <v>1100</v>
      </c>
      <c r="L33" s="15"/>
      <c r="M33" s="15"/>
    </row>
    <row r="34" spans="1:13" s="16" customFormat="1" ht="30" customHeight="1" x14ac:dyDescent="0.25">
      <c r="A34" s="27" t="s">
        <v>161</v>
      </c>
      <c r="B34" s="20" t="s">
        <v>176</v>
      </c>
      <c r="C34" s="21" t="s">
        <v>13</v>
      </c>
      <c r="D34" s="22" t="s">
        <v>174</v>
      </c>
      <c r="E34" s="23" t="s">
        <v>10</v>
      </c>
      <c r="F34" s="31" t="s">
        <v>234</v>
      </c>
      <c r="G34" s="31" t="s">
        <v>234</v>
      </c>
      <c r="H34" s="25">
        <v>1000</v>
      </c>
      <c r="I34" s="26">
        <v>43501</v>
      </c>
      <c r="J34" s="26">
        <v>43591</v>
      </c>
      <c r="K34" s="25">
        <v>496</v>
      </c>
      <c r="L34" s="15"/>
      <c r="M34" s="15"/>
    </row>
    <row r="35" spans="1:13" s="16" customFormat="1" ht="30" customHeight="1" x14ac:dyDescent="0.25">
      <c r="A35" s="32" t="s">
        <v>25</v>
      </c>
      <c r="B35" s="20" t="s">
        <v>176</v>
      </c>
      <c r="C35" s="21" t="s">
        <v>13</v>
      </c>
      <c r="D35" s="22" t="s">
        <v>96</v>
      </c>
      <c r="E35" s="23" t="s">
        <v>10</v>
      </c>
      <c r="F35" s="24" t="s">
        <v>177</v>
      </c>
      <c r="G35" s="24" t="s">
        <v>178</v>
      </c>
      <c r="H35" s="34">
        <v>4950</v>
      </c>
      <c r="I35" s="35">
        <v>43502</v>
      </c>
      <c r="J35" s="35">
        <v>43556</v>
      </c>
      <c r="K35" s="34">
        <v>4950</v>
      </c>
      <c r="L35" s="15"/>
      <c r="M35" s="15"/>
    </row>
    <row r="36" spans="1:13" s="16" customFormat="1" ht="41.4" x14ac:dyDescent="0.25">
      <c r="A36" s="19" t="s">
        <v>37</v>
      </c>
      <c r="B36" s="20" t="s">
        <v>176</v>
      </c>
      <c r="C36" s="21" t="s">
        <v>13</v>
      </c>
      <c r="D36" s="31" t="s">
        <v>106</v>
      </c>
      <c r="E36" s="23" t="s">
        <v>10</v>
      </c>
      <c r="F36" s="31" t="s">
        <v>202</v>
      </c>
      <c r="G36" s="31" t="s">
        <v>202</v>
      </c>
      <c r="H36" s="25">
        <v>1690</v>
      </c>
      <c r="I36" s="37">
        <v>43504</v>
      </c>
      <c r="J36" s="26">
        <v>43830</v>
      </c>
      <c r="K36" s="25"/>
      <c r="L36" s="15"/>
      <c r="M36" s="15"/>
    </row>
    <row r="37" spans="1:13" s="16" customFormat="1" ht="30" customHeight="1" x14ac:dyDescent="0.25">
      <c r="A37" s="19" t="s">
        <v>44</v>
      </c>
      <c r="B37" s="20" t="s">
        <v>176</v>
      </c>
      <c r="C37" s="21" t="s">
        <v>13</v>
      </c>
      <c r="D37" s="22" t="s">
        <v>112</v>
      </c>
      <c r="E37" s="23" t="s">
        <v>10</v>
      </c>
      <c r="F37" s="31" t="s">
        <v>208</v>
      </c>
      <c r="G37" s="31" t="s">
        <v>208</v>
      </c>
      <c r="H37" s="38">
        <v>1000</v>
      </c>
      <c r="I37" s="37">
        <v>43504</v>
      </c>
      <c r="J37" s="26">
        <v>43591</v>
      </c>
      <c r="K37" s="38">
        <f>500</f>
        <v>500</v>
      </c>
      <c r="L37" s="15"/>
      <c r="M37" s="15"/>
    </row>
    <row r="38" spans="1:13" s="16" customFormat="1" ht="41.4" x14ac:dyDescent="0.25">
      <c r="A38" s="19" t="s">
        <v>35</v>
      </c>
      <c r="B38" s="20" t="s">
        <v>176</v>
      </c>
      <c r="C38" s="21" t="s">
        <v>13</v>
      </c>
      <c r="D38" s="31" t="s">
        <v>105</v>
      </c>
      <c r="E38" s="23" t="s">
        <v>10</v>
      </c>
      <c r="F38" s="31" t="s">
        <v>235</v>
      </c>
      <c r="G38" s="31" t="s">
        <v>235</v>
      </c>
      <c r="H38" s="25">
        <v>186</v>
      </c>
      <c r="I38" s="26">
        <v>43508</v>
      </c>
      <c r="J38" s="26">
        <v>43558</v>
      </c>
      <c r="K38" s="25">
        <v>185.98</v>
      </c>
      <c r="L38" s="15"/>
      <c r="M38" s="15"/>
    </row>
    <row r="39" spans="1:13" s="16" customFormat="1" ht="30" customHeight="1" x14ac:dyDescent="0.25">
      <c r="A39" s="27" t="s">
        <v>154</v>
      </c>
      <c r="B39" s="20" t="s">
        <v>176</v>
      </c>
      <c r="C39" s="21" t="s">
        <v>13</v>
      </c>
      <c r="D39" s="22" t="s">
        <v>169</v>
      </c>
      <c r="E39" s="23" t="s">
        <v>10</v>
      </c>
      <c r="F39" s="31" t="s">
        <v>204</v>
      </c>
      <c r="G39" s="31" t="s">
        <v>204</v>
      </c>
      <c r="H39" s="25">
        <v>1248</v>
      </c>
      <c r="I39" s="26">
        <v>43508</v>
      </c>
      <c r="J39" s="26">
        <v>43529</v>
      </c>
      <c r="K39" s="25">
        <v>312</v>
      </c>
      <c r="L39" s="15"/>
      <c r="M39" s="15"/>
    </row>
    <row r="40" spans="1:13" s="16" customFormat="1" ht="30" customHeight="1" x14ac:dyDescent="0.25">
      <c r="A40" s="27" t="s">
        <v>152</v>
      </c>
      <c r="B40" s="20" t="s">
        <v>176</v>
      </c>
      <c r="C40" s="21" t="s">
        <v>13</v>
      </c>
      <c r="D40" s="22" t="s">
        <v>167</v>
      </c>
      <c r="E40" s="23" t="s">
        <v>10</v>
      </c>
      <c r="F40" s="31" t="s">
        <v>228</v>
      </c>
      <c r="G40" s="31" t="s">
        <v>228</v>
      </c>
      <c r="H40" s="25">
        <f>2000</f>
        <v>2000</v>
      </c>
      <c r="I40" s="26">
        <v>43511</v>
      </c>
      <c r="J40" s="26">
        <v>43529</v>
      </c>
      <c r="K40" s="25">
        <f>371.42</f>
        <v>371.42</v>
      </c>
      <c r="L40" s="15"/>
      <c r="M40" s="15"/>
    </row>
    <row r="41" spans="1:13" s="16" customFormat="1" ht="30" customHeight="1" x14ac:dyDescent="0.25">
      <c r="A41" s="19" t="s">
        <v>26</v>
      </c>
      <c r="B41" s="20" t="s">
        <v>176</v>
      </c>
      <c r="C41" s="21" t="s">
        <v>13</v>
      </c>
      <c r="D41" s="36" t="s">
        <v>97</v>
      </c>
      <c r="E41" s="23" t="s">
        <v>10</v>
      </c>
      <c r="F41" s="24" t="s">
        <v>193</v>
      </c>
      <c r="G41" s="31" t="s">
        <v>193</v>
      </c>
      <c r="H41" s="25">
        <v>2150</v>
      </c>
      <c r="I41" s="26">
        <v>43514</v>
      </c>
      <c r="J41" s="26">
        <v>43588</v>
      </c>
      <c r="K41" s="25">
        <v>2150</v>
      </c>
      <c r="L41" s="15"/>
      <c r="M41" s="15"/>
    </row>
    <row r="42" spans="1:13" s="16" customFormat="1" ht="30" customHeight="1" x14ac:dyDescent="0.25">
      <c r="A42" s="19" t="s">
        <v>30</v>
      </c>
      <c r="B42" s="20" t="s">
        <v>176</v>
      </c>
      <c r="C42" s="21" t="s">
        <v>13</v>
      </c>
      <c r="D42" s="31" t="s">
        <v>96</v>
      </c>
      <c r="E42" s="23" t="s">
        <v>10</v>
      </c>
      <c r="F42" s="24" t="s">
        <v>177</v>
      </c>
      <c r="G42" s="31" t="s">
        <v>179</v>
      </c>
      <c r="H42" s="25">
        <v>4994</v>
      </c>
      <c r="I42" s="26">
        <v>43514</v>
      </c>
      <c r="J42" s="26">
        <v>43556</v>
      </c>
      <c r="K42" s="25">
        <v>4994</v>
      </c>
      <c r="L42" s="15"/>
      <c r="M42" s="15"/>
    </row>
    <row r="43" spans="1:13" s="16" customFormat="1" ht="30" customHeight="1" x14ac:dyDescent="0.25">
      <c r="A43" s="19" t="s">
        <v>34</v>
      </c>
      <c r="B43" s="20" t="s">
        <v>176</v>
      </c>
      <c r="C43" s="21" t="s">
        <v>13</v>
      </c>
      <c r="D43" s="31" t="s">
        <v>104</v>
      </c>
      <c r="E43" s="23" t="s">
        <v>10</v>
      </c>
      <c r="F43" s="31" t="s">
        <v>201</v>
      </c>
      <c r="G43" s="31" t="s">
        <v>201</v>
      </c>
      <c r="H43" s="25">
        <v>240</v>
      </c>
      <c r="I43" s="26">
        <v>43515</v>
      </c>
      <c r="J43" s="26">
        <v>43515</v>
      </c>
      <c r="K43" s="25">
        <v>240</v>
      </c>
      <c r="L43" s="15"/>
      <c r="M43" s="15"/>
    </row>
    <row r="44" spans="1:13" s="16" customFormat="1" ht="30" customHeight="1" x14ac:dyDescent="0.25">
      <c r="A44" s="19" t="s">
        <v>40</v>
      </c>
      <c r="B44" s="20" t="s">
        <v>176</v>
      </c>
      <c r="C44" s="21" t="s">
        <v>13</v>
      </c>
      <c r="D44" s="36" t="s">
        <v>109</v>
      </c>
      <c r="E44" s="23" t="s">
        <v>10</v>
      </c>
      <c r="F44" s="24" t="s">
        <v>205</v>
      </c>
      <c r="G44" s="24" t="s">
        <v>205</v>
      </c>
      <c r="H44" s="25">
        <v>112.5</v>
      </c>
      <c r="I44" s="26">
        <v>43516</v>
      </c>
      <c r="J44" s="26">
        <v>43558</v>
      </c>
      <c r="K44" s="25">
        <v>112.3</v>
      </c>
      <c r="L44" s="15"/>
      <c r="M44" s="15"/>
    </row>
    <row r="45" spans="1:13" s="16" customFormat="1" ht="41.4" x14ac:dyDescent="0.25">
      <c r="A45" s="19" t="s">
        <v>31</v>
      </c>
      <c r="B45" s="20" t="s">
        <v>176</v>
      </c>
      <c r="C45" s="21" t="s">
        <v>13</v>
      </c>
      <c r="D45" s="31" t="s">
        <v>101</v>
      </c>
      <c r="E45" s="23" t="s">
        <v>10</v>
      </c>
      <c r="F45" s="24" t="s">
        <v>199</v>
      </c>
      <c r="G45" s="24" t="s">
        <v>199</v>
      </c>
      <c r="H45" s="25">
        <v>924</v>
      </c>
      <c r="I45" s="26">
        <v>43518</v>
      </c>
      <c r="J45" s="26">
        <v>43518</v>
      </c>
      <c r="K45" s="25">
        <v>924</v>
      </c>
      <c r="L45" s="15"/>
      <c r="M45" s="15"/>
    </row>
    <row r="46" spans="1:13" s="16" customFormat="1" ht="30" customHeight="1" x14ac:dyDescent="0.25">
      <c r="A46" s="27" t="s">
        <v>162</v>
      </c>
      <c r="B46" s="20" t="s">
        <v>176</v>
      </c>
      <c r="C46" s="21" t="s">
        <v>13</v>
      </c>
      <c r="D46" s="22" t="s">
        <v>175</v>
      </c>
      <c r="E46" s="23" t="s">
        <v>10</v>
      </c>
      <c r="F46" s="31" t="s">
        <v>239</v>
      </c>
      <c r="G46" s="31" t="s">
        <v>239</v>
      </c>
      <c r="H46" s="25">
        <v>1172</v>
      </c>
      <c r="I46" s="26">
        <v>43518</v>
      </c>
      <c r="J46" s="26">
        <v>43518</v>
      </c>
      <c r="K46" s="25">
        <v>586</v>
      </c>
      <c r="L46" s="15"/>
      <c r="M46" s="15"/>
    </row>
    <row r="47" spans="1:13" s="16" customFormat="1" ht="30" customHeight="1" x14ac:dyDescent="0.25">
      <c r="A47" s="19" t="s">
        <v>29</v>
      </c>
      <c r="B47" s="20" t="s">
        <v>176</v>
      </c>
      <c r="C47" s="21" t="s">
        <v>13</v>
      </c>
      <c r="D47" s="22" t="s">
        <v>100</v>
      </c>
      <c r="E47" s="23" t="s">
        <v>10</v>
      </c>
      <c r="F47" s="24" t="s">
        <v>184</v>
      </c>
      <c r="G47" s="24" t="s">
        <v>184</v>
      </c>
      <c r="H47" s="25">
        <v>61.5</v>
      </c>
      <c r="I47" s="37">
        <v>43523</v>
      </c>
      <c r="J47" s="26">
        <v>43591</v>
      </c>
      <c r="K47" s="25">
        <v>61.5</v>
      </c>
      <c r="L47" s="15"/>
      <c r="M47" s="15"/>
    </row>
    <row r="48" spans="1:13" s="16" customFormat="1" ht="55.2" x14ac:dyDescent="0.25">
      <c r="A48" s="19" t="s">
        <v>36</v>
      </c>
      <c r="B48" s="20" t="s">
        <v>176</v>
      </c>
      <c r="C48" s="21" t="s">
        <v>13</v>
      </c>
      <c r="D48" s="31" t="s">
        <v>96</v>
      </c>
      <c r="E48" s="23" t="s">
        <v>10</v>
      </c>
      <c r="F48" s="24" t="s">
        <v>177</v>
      </c>
      <c r="G48" s="24" t="s">
        <v>178</v>
      </c>
      <c r="H48" s="25">
        <v>4980.8</v>
      </c>
      <c r="I48" s="37">
        <v>43523</v>
      </c>
      <c r="J48" s="26">
        <v>43591</v>
      </c>
      <c r="K48" s="25">
        <v>4980.8</v>
      </c>
      <c r="L48" s="15"/>
      <c r="M48" s="15"/>
    </row>
    <row r="49" spans="1:13" s="16" customFormat="1" ht="41.4" x14ac:dyDescent="0.25">
      <c r="A49" s="27" t="s">
        <v>72</v>
      </c>
      <c r="B49" s="20" t="s">
        <v>176</v>
      </c>
      <c r="C49" s="21" t="s">
        <v>13</v>
      </c>
      <c r="D49" s="22" t="s">
        <v>135</v>
      </c>
      <c r="E49" s="23" t="s">
        <v>10</v>
      </c>
      <c r="F49" s="24" t="s">
        <v>237</v>
      </c>
      <c r="G49" s="24" t="s">
        <v>236</v>
      </c>
      <c r="H49" s="25">
        <v>709</v>
      </c>
      <c r="I49" s="37">
        <v>43523</v>
      </c>
      <c r="J49" s="26">
        <v>43554</v>
      </c>
      <c r="K49" s="25"/>
      <c r="L49" s="15"/>
      <c r="M49" s="15"/>
    </row>
    <row r="50" spans="1:13" s="16" customFormat="1" ht="30" customHeight="1" x14ac:dyDescent="0.25">
      <c r="A50" s="27" t="s">
        <v>159</v>
      </c>
      <c r="B50" s="20" t="s">
        <v>176</v>
      </c>
      <c r="C50" s="21" t="s">
        <v>13</v>
      </c>
      <c r="D50" s="22" t="s">
        <v>171</v>
      </c>
      <c r="E50" s="23" t="s">
        <v>10</v>
      </c>
      <c r="F50" s="31" t="s">
        <v>232</v>
      </c>
      <c r="G50" s="31" t="s">
        <v>233</v>
      </c>
      <c r="H50" s="25">
        <v>1500</v>
      </c>
      <c r="I50" s="26">
        <v>43523</v>
      </c>
      <c r="J50" s="26">
        <v>43588</v>
      </c>
      <c r="K50" s="25">
        <f>370.61</f>
        <v>370.61</v>
      </c>
      <c r="L50" s="15"/>
      <c r="M50" s="15"/>
    </row>
    <row r="51" spans="1:13" s="16" customFormat="1" ht="30" customHeight="1" x14ac:dyDescent="0.25">
      <c r="A51" s="19" t="s">
        <v>50</v>
      </c>
      <c r="B51" s="20" t="s">
        <v>176</v>
      </c>
      <c r="C51" s="21" t="s">
        <v>13</v>
      </c>
      <c r="D51" s="22" t="s">
        <v>117</v>
      </c>
      <c r="E51" s="23" t="s">
        <v>10</v>
      </c>
      <c r="F51" s="31" t="s">
        <v>186</v>
      </c>
      <c r="G51" s="31" t="s">
        <v>186</v>
      </c>
      <c r="H51" s="25">
        <v>15912</v>
      </c>
      <c r="I51" s="26">
        <v>43524</v>
      </c>
      <c r="J51" s="26">
        <v>43646</v>
      </c>
      <c r="K51" s="25"/>
      <c r="L51" s="15"/>
      <c r="M51" s="15"/>
    </row>
    <row r="52" spans="1:13" s="16" customFormat="1" ht="30" customHeight="1" x14ac:dyDescent="0.25">
      <c r="A52" s="19" t="s">
        <v>45</v>
      </c>
      <c r="B52" s="20" t="s">
        <v>176</v>
      </c>
      <c r="C52" s="21" t="s">
        <v>13</v>
      </c>
      <c r="D52" s="22" t="s">
        <v>113</v>
      </c>
      <c r="E52" s="23" t="s">
        <v>10</v>
      </c>
      <c r="F52" s="24" t="s">
        <v>209</v>
      </c>
      <c r="G52" s="31" t="s">
        <v>202</v>
      </c>
      <c r="H52" s="25">
        <v>400</v>
      </c>
      <c r="I52" s="26">
        <v>43527</v>
      </c>
      <c r="J52" s="26">
        <v>43555</v>
      </c>
      <c r="K52" s="25"/>
      <c r="L52" s="15"/>
      <c r="M52" s="15"/>
    </row>
    <row r="53" spans="1:13" s="16" customFormat="1" ht="30" customHeight="1" x14ac:dyDescent="0.25">
      <c r="A53" s="19" t="s">
        <v>33</v>
      </c>
      <c r="B53" s="20" t="s">
        <v>176</v>
      </c>
      <c r="C53" s="21" t="s">
        <v>13</v>
      </c>
      <c r="D53" s="31" t="s">
        <v>103</v>
      </c>
      <c r="E53" s="23" t="s">
        <v>10</v>
      </c>
      <c r="F53" s="31" t="s">
        <v>200</v>
      </c>
      <c r="G53" s="31" t="s">
        <v>200</v>
      </c>
      <c r="H53" s="25">
        <v>4560</v>
      </c>
      <c r="I53" s="37">
        <v>43529</v>
      </c>
      <c r="J53" s="26">
        <v>43556</v>
      </c>
      <c r="K53" s="25">
        <f>160+4399.14</f>
        <v>4559.1400000000003</v>
      </c>
      <c r="L53" s="15"/>
      <c r="M53" s="15"/>
    </row>
    <row r="54" spans="1:13" s="16" customFormat="1" ht="30" customHeight="1" x14ac:dyDescent="0.25">
      <c r="A54" s="27" t="s">
        <v>61</v>
      </c>
      <c r="B54" s="20" t="s">
        <v>176</v>
      </c>
      <c r="C54" s="21" t="s">
        <v>13</v>
      </c>
      <c r="D54" s="22" t="s">
        <v>125</v>
      </c>
      <c r="E54" s="23" t="s">
        <v>10</v>
      </c>
      <c r="F54" s="24" t="s">
        <v>214</v>
      </c>
      <c r="G54" s="24" t="s">
        <v>214</v>
      </c>
      <c r="H54" s="25">
        <v>150</v>
      </c>
      <c r="I54" s="26">
        <v>43529</v>
      </c>
      <c r="J54" s="26">
        <v>43555</v>
      </c>
      <c r="K54" s="25"/>
      <c r="L54" s="15"/>
      <c r="M54" s="15"/>
    </row>
    <row r="55" spans="1:13" s="16" customFormat="1" ht="30" customHeight="1" x14ac:dyDescent="0.25">
      <c r="A55" s="19" t="s">
        <v>46</v>
      </c>
      <c r="B55" s="20" t="s">
        <v>176</v>
      </c>
      <c r="C55" s="21" t="s">
        <v>13</v>
      </c>
      <c r="D55" s="22" t="s">
        <v>114</v>
      </c>
      <c r="E55" s="23" t="s">
        <v>10</v>
      </c>
      <c r="F55" s="31" t="s">
        <v>202</v>
      </c>
      <c r="G55" s="31" t="s">
        <v>202</v>
      </c>
      <c r="H55" s="25">
        <v>678</v>
      </c>
      <c r="I55" s="37">
        <v>43530</v>
      </c>
      <c r="J55" s="26">
        <v>43555</v>
      </c>
      <c r="K55" s="25"/>
      <c r="L55" s="15"/>
      <c r="M55" s="15"/>
    </row>
    <row r="56" spans="1:13" s="16" customFormat="1" ht="30" customHeight="1" x14ac:dyDescent="0.25">
      <c r="A56" s="27" t="s">
        <v>63</v>
      </c>
      <c r="B56" s="20" t="s">
        <v>176</v>
      </c>
      <c r="C56" s="21" t="s">
        <v>13</v>
      </c>
      <c r="D56" s="22" t="s">
        <v>127</v>
      </c>
      <c r="E56" s="23" t="s">
        <v>10</v>
      </c>
      <c r="F56" s="31" t="s">
        <v>215</v>
      </c>
      <c r="G56" s="31" t="s">
        <v>215</v>
      </c>
      <c r="H56" s="25">
        <v>1334</v>
      </c>
      <c r="I56" s="37">
        <v>43530</v>
      </c>
      <c r="J56" s="26">
        <v>43588</v>
      </c>
      <c r="K56" s="25">
        <v>1334</v>
      </c>
      <c r="L56" s="15"/>
      <c r="M56" s="15"/>
    </row>
    <row r="57" spans="1:13" s="16" customFormat="1" ht="30" customHeight="1" x14ac:dyDescent="0.25">
      <c r="A57" s="27" t="s">
        <v>74</v>
      </c>
      <c r="B57" s="20" t="s">
        <v>176</v>
      </c>
      <c r="C57" s="21" t="s">
        <v>13</v>
      </c>
      <c r="D57" s="22" t="s">
        <v>136</v>
      </c>
      <c r="E57" s="23" t="s">
        <v>10</v>
      </c>
      <c r="F57" s="24" t="s">
        <v>220</v>
      </c>
      <c r="G57" s="31" t="s">
        <v>210</v>
      </c>
      <c r="H57" s="25">
        <v>1890</v>
      </c>
      <c r="I57" s="37">
        <v>43530</v>
      </c>
      <c r="J57" s="26">
        <v>43830</v>
      </c>
      <c r="K57" s="25"/>
      <c r="L57" s="15"/>
      <c r="M57" s="15"/>
    </row>
    <row r="58" spans="1:13" s="16" customFormat="1" ht="30" customHeight="1" x14ac:dyDescent="0.25">
      <c r="A58" s="19" t="s">
        <v>58</v>
      </c>
      <c r="B58" s="20" t="s">
        <v>176</v>
      </c>
      <c r="C58" s="21" t="s">
        <v>13</v>
      </c>
      <c r="D58" s="22" t="s">
        <v>123</v>
      </c>
      <c r="E58" s="23" t="s">
        <v>10</v>
      </c>
      <c r="F58" s="24" t="s">
        <v>197</v>
      </c>
      <c r="G58" s="31" t="s">
        <v>196</v>
      </c>
      <c r="H58" s="25">
        <v>200</v>
      </c>
      <c r="I58" s="26">
        <v>43532</v>
      </c>
      <c r="J58" s="26">
        <v>43555</v>
      </c>
      <c r="K58" s="25"/>
      <c r="L58" s="15"/>
      <c r="M58" s="15"/>
    </row>
    <row r="59" spans="1:13" s="16" customFormat="1" ht="30" customHeight="1" x14ac:dyDescent="0.25">
      <c r="A59" s="27" t="s">
        <v>73</v>
      </c>
      <c r="B59" s="20" t="s">
        <v>176</v>
      </c>
      <c r="C59" s="21" t="s">
        <v>13</v>
      </c>
      <c r="D59" s="22" t="s">
        <v>96</v>
      </c>
      <c r="E59" s="23" t="s">
        <v>10</v>
      </c>
      <c r="F59" s="24" t="s">
        <v>146</v>
      </c>
      <c r="G59" s="31" t="s">
        <v>146</v>
      </c>
      <c r="H59" s="25">
        <v>7900</v>
      </c>
      <c r="I59" s="37">
        <v>43532</v>
      </c>
      <c r="J59" s="26">
        <v>43554</v>
      </c>
      <c r="K59" s="25"/>
      <c r="L59" s="15"/>
      <c r="M59" s="15"/>
    </row>
    <row r="60" spans="1:13" s="16" customFormat="1" ht="55.2" x14ac:dyDescent="0.25">
      <c r="A60" s="19" t="s">
        <v>41</v>
      </c>
      <c r="B60" s="20" t="s">
        <v>176</v>
      </c>
      <c r="C60" s="21" t="s">
        <v>13</v>
      </c>
      <c r="D60" s="22" t="s">
        <v>96</v>
      </c>
      <c r="E60" s="23" t="s">
        <v>10</v>
      </c>
      <c r="F60" s="24" t="s">
        <v>177</v>
      </c>
      <c r="G60" s="24" t="s">
        <v>178</v>
      </c>
      <c r="H60" s="25">
        <v>4959</v>
      </c>
      <c r="I60" s="26">
        <v>43535</v>
      </c>
      <c r="J60" s="26">
        <v>43555</v>
      </c>
      <c r="K60" s="25"/>
      <c r="L60" s="15"/>
      <c r="M60" s="15"/>
    </row>
    <row r="61" spans="1:13" s="16" customFormat="1" ht="30" customHeight="1" x14ac:dyDescent="0.25">
      <c r="A61" s="27" t="s">
        <v>62</v>
      </c>
      <c r="B61" s="20" t="s">
        <v>176</v>
      </c>
      <c r="C61" s="21" t="s">
        <v>13</v>
      </c>
      <c r="D61" s="22" t="s">
        <v>126</v>
      </c>
      <c r="E61" s="23" t="s">
        <v>10</v>
      </c>
      <c r="F61" s="31" t="s">
        <v>202</v>
      </c>
      <c r="G61" s="31" t="s">
        <v>202</v>
      </c>
      <c r="H61" s="25">
        <v>309</v>
      </c>
      <c r="I61" s="37">
        <v>43535</v>
      </c>
      <c r="J61" s="26">
        <v>43555</v>
      </c>
      <c r="K61" s="25"/>
      <c r="L61" s="15"/>
      <c r="M61" s="15"/>
    </row>
    <row r="62" spans="1:13" s="16" customFormat="1" ht="30" customHeight="1" x14ac:dyDescent="0.25">
      <c r="A62" s="19" t="s">
        <v>42</v>
      </c>
      <c r="B62" s="20" t="s">
        <v>176</v>
      </c>
      <c r="C62" s="21" t="s">
        <v>13</v>
      </c>
      <c r="D62" s="22" t="s">
        <v>110</v>
      </c>
      <c r="E62" s="23" t="s">
        <v>10</v>
      </c>
      <c r="F62" s="31" t="s">
        <v>206</v>
      </c>
      <c r="G62" s="31" t="s">
        <v>206</v>
      </c>
      <c r="H62" s="25">
        <v>20</v>
      </c>
      <c r="I62" s="26">
        <v>43538</v>
      </c>
      <c r="J62" s="26">
        <v>43538</v>
      </c>
      <c r="K62" s="25">
        <v>20</v>
      </c>
      <c r="L62" s="15"/>
      <c r="M62" s="15"/>
    </row>
    <row r="63" spans="1:13" s="16" customFormat="1" ht="30" customHeight="1" x14ac:dyDescent="0.25">
      <c r="A63" s="19" t="s">
        <v>43</v>
      </c>
      <c r="B63" s="20" t="s">
        <v>176</v>
      </c>
      <c r="C63" s="21" t="s">
        <v>13</v>
      </c>
      <c r="D63" s="22" t="s">
        <v>111</v>
      </c>
      <c r="E63" s="23" t="s">
        <v>10</v>
      </c>
      <c r="F63" s="31" t="s">
        <v>207</v>
      </c>
      <c r="G63" s="31" t="s">
        <v>207</v>
      </c>
      <c r="H63" s="25">
        <v>621</v>
      </c>
      <c r="I63" s="26">
        <v>43538</v>
      </c>
      <c r="J63" s="26">
        <v>43538</v>
      </c>
      <c r="K63" s="25">
        <v>621</v>
      </c>
      <c r="L63" s="15"/>
      <c r="M63" s="15"/>
    </row>
    <row r="64" spans="1:13" s="16" customFormat="1" ht="30" customHeight="1" x14ac:dyDescent="0.25">
      <c r="A64" s="19" t="s">
        <v>47</v>
      </c>
      <c r="B64" s="20" t="s">
        <v>176</v>
      </c>
      <c r="C64" s="21" t="s">
        <v>13</v>
      </c>
      <c r="D64" s="22" t="s">
        <v>96</v>
      </c>
      <c r="E64" s="23" t="s">
        <v>10</v>
      </c>
      <c r="F64" s="24" t="s">
        <v>177</v>
      </c>
      <c r="G64" s="24" t="s">
        <v>178</v>
      </c>
      <c r="H64" s="25">
        <v>4953</v>
      </c>
      <c r="I64" s="26">
        <v>43544</v>
      </c>
      <c r="J64" s="26">
        <v>43555</v>
      </c>
      <c r="K64" s="25"/>
      <c r="L64" s="15"/>
      <c r="M64" s="15"/>
    </row>
    <row r="65" spans="1:13" s="16" customFormat="1" ht="30" customHeight="1" x14ac:dyDescent="0.25">
      <c r="A65" s="27" t="s">
        <v>75</v>
      </c>
      <c r="B65" s="20" t="s">
        <v>176</v>
      </c>
      <c r="C65" s="21" t="s">
        <v>13</v>
      </c>
      <c r="D65" s="22" t="s">
        <v>137</v>
      </c>
      <c r="E65" s="23" t="s">
        <v>10</v>
      </c>
      <c r="F65" s="31" t="s">
        <v>218</v>
      </c>
      <c r="G65" s="31" t="s">
        <v>218</v>
      </c>
      <c r="H65" s="25">
        <v>600</v>
      </c>
      <c r="I65" s="26">
        <v>43544</v>
      </c>
      <c r="J65" s="26">
        <v>43555</v>
      </c>
      <c r="K65" s="25"/>
      <c r="L65" s="15"/>
      <c r="M65" s="15"/>
    </row>
    <row r="66" spans="1:13" s="16" customFormat="1" ht="30" customHeight="1" x14ac:dyDescent="0.25">
      <c r="A66" s="19" t="s">
        <v>49</v>
      </c>
      <c r="B66" s="20" t="s">
        <v>176</v>
      </c>
      <c r="C66" s="21" t="s">
        <v>13</v>
      </c>
      <c r="D66" s="22" t="s">
        <v>116</v>
      </c>
      <c r="E66" s="23" t="s">
        <v>10</v>
      </c>
      <c r="F66" s="31" t="s">
        <v>186</v>
      </c>
      <c r="G66" s="31" t="s">
        <v>186</v>
      </c>
      <c r="H66" s="25">
        <v>700</v>
      </c>
      <c r="I66" s="26">
        <v>43546</v>
      </c>
      <c r="J66" s="26">
        <v>43585</v>
      </c>
      <c r="K66" s="25"/>
      <c r="L66" s="15"/>
      <c r="M66" s="15"/>
    </row>
    <row r="67" spans="1:13" s="16" customFormat="1" ht="30" customHeight="1" x14ac:dyDescent="0.25">
      <c r="A67" s="19" t="s">
        <v>48</v>
      </c>
      <c r="B67" s="20" t="s">
        <v>176</v>
      </c>
      <c r="C67" s="21" t="s">
        <v>13</v>
      </c>
      <c r="D67" s="22" t="s">
        <v>115</v>
      </c>
      <c r="E67" s="23" t="s">
        <v>10</v>
      </c>
      <c r="F67" s="31" t="s">
        <v>210</v>
      </c>
      <c r="G67" s="31" t="s">
        <v>210</v>
      </c>
      <c r="H67" s="47">
        <v>217.5</v>
      </c>
      <c r="I67" s="26">
        <v>43551</v>
      </c>
      <c r="J67" s="26">
        <v>43591</v>
      </c>
      <c r="K67" s="47">
        <v>217.5</v>
      </c>
      <c r="L67" s="15"/>
      <c r="M67" s="15"/>
    </row>
    <row r="68" spans="1:13" s="16" customFormat="1" ht="30" customHeight="1" x14ac:dyDescent="0.25">
      <c r="A68" s="27" t="s">
        <v>64</v>
      </c>
      <c r="B68" s="20" t="s">
        <v>176</v>
      </c>
      <c r="C68" s="21" t="s">
        <v>13</v>
      </c>
      <c r="D68" s="22" t="s">
        <v>128</v>
      </c>
      <c r="E68" s="23" t="s">
        <v>10</v>
      </c>
      <c r="F68" s="31" t="s">
        <v>216</v>
      </c>
      <c r="G68" s="31" t="s">
        <v>216</v>
      </c>
      <c r="H68" s="47">
        <v>1790</v>
      </c>
      <c r="I68" s="26">
        <v>43551</v>
      </c>
      <c r="J68" s="26">
        <v>43592</v>
      </c>
      <c r="K68" s="47">
        <v>1790</v>
      </c>
      <c r="L68" s="15"/>
      <c r="M68" s="15"/>
    </row>
    <row r="69" spans="1:13" s="60" customFormat="1" ht="30" customHeight="1" x14ac:dyDescent="0.25">
      <c r="A69" s="50"/>
      <c r="B69" s="51"/>
      <c r="C69" s="52"/>
      <c r="D69" s="53"/>
      <c r="E69" s="54"/>
      <c r="F69" s="55"/>
      <c r="G69" s="55"/>
      <c r="H69" s="56"/>
      <c r="I69" s="57"/>
      <c r="J69" s="58"/>
      <c r="K69" s="56"/>
      <c r="L69" s="59"/>
      <c r="M69" s="59"/>
    </row>
    <row r="70" spans="1:13" s="60" customFormat="1" ht="30" customHeight="1" x14ac:dyDescent="0.25">
      <c r="A70" s="61"/>
      <c r="B70" s="51"/>
      <c r="C70" s="52"/>
      <c r="D70" s="53"/>
      <c r="E70" s="54"/>
      <c r="F70" s="55"/>
      <c r="G70" s="62"/>
      <c r="H70" s="56"/>
      <c r="I70" s="58"/>
      <c r="J70" s="58"/>
      <c r="K70" s="56"/>
      <c r="L70" s="59"/>
      <c r="M70" s="59"/>
    </row>
    <row r="71" spans="1:13" s="60" customFormat="1" ht="13.8" x14ac:dyDescent="0.25">
      <c r="A71" s="61"/>
      <c r="B71" s="51"/>
      <c r="C71" s="52"/>
      <c r="D71" s="53"/>
      <c r="E71" s="54"/>
      <c r="F71" s="55"/>
      <c r="G71" s="55"/>
      <c r="H71" s="56"/>
      <c r="I71" s="57"/>
      <c r="J71" s="58"/>
      <c r="K71" s="56"/>
      <c r="L71" s="59"/>
      <c r="M71" s="59"/>
    </row>
    <row r="72" spans="1:13" s="60" customFormat="1" ht="30" customHeight="1" x14ac:dyDescent="0.25">
      <c r="A72" s="61"/>
      <c r="B72" s="51"/>
      <c r="C72" s="52"/>
      <c r="D72" s="53"/>
      <c r="E72" s="54"/>
      <c r="F72" s="62"/>
      <c r="G72" s="62"/>
      <c r="H72" s="56"/>
      <c r="I72" s="58"/>
      <c r="J72" s="58"/>
      <c r="K72" s="56"/>
      <c r="L72" s="59"/>
      <c r="M72" s="59"/>
    </row>
    <row r="73" spans="1:13" s="60" customFormat="1" ht="30" customHeight="1" x14ac:dyDescent="0.25">
      <c r="A73" s="61"/>
      <c r="B73" s="51"/>
      <c r="C73" s="52"/>
      <c r="D73" s="53"/>
      <c r="E73" s="54"/>
      <c r="F73" s="62"/>
      <c r="G73" s="62"/>
      <c r="H73" s="56"/>
      <c r="I73" s="57"/>
      <c r="J73" s="58"/>
      <c r="K73" s="56"/>
      <c r="L73" s="59"/>
      <c r="M73" s="59"/>
    </row>
    <row r="74" spans="1:13" s="60" customFormat="1" ht="30" customHeight="1" x14ac:dyDescent="0.25">
      <c r="A74" s="50"/>
      <c r="B74" s="51"/>
      <c r="C74" s="52"/>
      <c r="D74" s="53"/>
      <c r="E74" s="54"/>
      <c r="F74" s="62"/>
      <c r="G74" s="62"/>
      <c r="H74" s="56"/>
      <c r="I74" s="58"/>
      <c r="J74" s="58"/>
      <c r="K74" s="56"/>
      <c r="L74" s="59"/>
      <c r="M74" s="59"/>
    </row>
    <row r="75" spans="1:13" s="60" customFormat="1" ht="30" customHeight="1" x14ac:dyDescent="0.25">
      <c r="A75" s="61"/>
      <c r="B75" s="51"/>
      <c r="C75" s="52"/>
      <c r="D75" s="53"/>
      <c r="E75" s="54"/>
      <c r="F75" s="62"/>
      <c r="G75" s="62"/>
      <c r="H75" s="56"/>
      <c r="I75" s="58"/>
      <c r="J75" s="58"/>
      <c r="K75" s="56"/>
      <c r="L75" s="59"/>
      <c r="M75" s="59"/>
    </row>
    <row r="76" spans="1:13" s="60" customFormat="1" ht="13.8" x14ac:dyDescent="0.25">
      <c r="A76" s="61"/>
      <c r="B76" s="51"/>
      <c r="C76" s="52"/>
      <c r="D76" s="53"/>
      <c r="E76" s="54"/>
      <c r="F76" s="55"/>
      <c r="G76" s="55"/>
      <c r="H76" s="56"/>
      <c r="I76" s="57"/>
      <c r="J76" s="58"/>
      <c r="K76" s="56"/>
      <c r="L76" s="59"/>
      <c r="M76" s="59"/>
    </row>
    <row r="77" spans="1:13" s="60" customFormat="1" ht="30" customHeight="1" x14ac:dyDescent="0.25">
      <c r="A77" s="50"/>
      <c r="B77" s="51"/>
      <c r="C77" s="52"/>
      <c r="D77" s="53"/>
      <c r="E77" s="54"/>
      <c r="F77" s="55"/>
      <c r="G77" s="62"/>
      <c r="H77" s="56"/>
      <c r="I77" s="58"/>
      <c r="J77" s="58"/>
      <c r="K77" s="56"/>
      <c r="L77" s="59"/>
      <c r="M77" s="59"/>
    </row>
    <row r="78" spans="1:13" s="60" customFormat="1" ht="30" customHeight="1" x14ac:dyDescent="0.25">
      <c r="A78" s="50"/>
      <c r="B78" s="51"/>
      <c r="C78" s="52"/>
      <c r="D78" s="53"/>
      <c r="E78" s="54"/>
      <c r="F78" s="62"/>
      <c r="G78" s="62"/>
      <c r="H78" s="56"/>
      <c r="I78" s="57"/>
      <c r="J78" s="58"/>
      <c r="K78" s="56"/>
      <c r="L78" s="59"/>
      <c r="M78" s="59"/>
    </row>
    <row r="79" spans="1:13" s="60" customFormat="1" ht="30" customHeight="1" x14ac:dyDescent="0.25">
      <c r="A79" s="61"/>
      <c r="B79" s="51"/>
      <c r="C79" s="52"/>
      <c r="D79" s="53"/>
      <c r="E79" s="54"/>
      <c r="F79" s="55"/>
      <c r="G79" s="55"/>
      <c r="H79" s="56"/>
      <c r="I79" s="58"/>
      <c r="J79" s="58"/>
      <c r="K79" s="56"/>
      <c r="L79" s="59"/>
      <c r="M79" s="59"/>
    </row>
    <row r="80" spans="1:13" s="60" customFormat="1" ht="30" customHeight="1" x14ac:dyDescent="0.25">
      <c r="A80" s="50"/>
      <c r="B80" s="51"/>
      <c r="C80" s="52"/>
      <c r="D80" s="53"/>
      <c r="E80" s="54"/>
      <c r="F80" s="62"/>
      <c r="G80" s="62"/>
      <c r="H80" s="56"/>
      <c r="I80" s="63"/>
      <c r="J80" s="63"/>
      <c r="K80" s="56"/>
      <c r="L80" s="59"/>
      <c r="M80" s="59"/>
    </row>
    <row r="81" spans="1:13" s="60" customFormat="1" ht="30" customHeight="1" x14ac:dyDescent="0.25">
      <c r="A81" s="61"/>
      <c r="B81" s="51"/>
      <c r="C81" s="52"/>
      <c r="D81" s="53"/>
      <c r="E81" s="54"/>
      <c r="F81" s="55"/>
      <c r="G81" s="55"/>
      <c r="H81" s="56"/>
      <c r="I81" s="58"/>
      <c r="J81" s="58"/>
      <c r="K81" s="56"/>
      <c r="L81" s="59"/>
      <c r="M81" s="59"/>
    </row>
    <row r="82" spans="1:13" s="60" customFormat="1" ht="30" customHeight="1" x14ac:dyDescent="0.25">
      <c r="A82" s="61"/>
      <c r="B82" s="51"/>
      <c r="C82" s="52"/>
      <c r="D82" s="53"/>
      <c r="E82" s="54"/>
      <c r="F82" s="62"/>
      <c r="G82" s="62"/>
      <c r="H82" s="56"/>
      <c r="I82" s="58"/>
      <c r="J82" s="58"/>
      <c r="K82" s="56"/>
      <c r="L82" s="59"/>
      <c r="M82" s="59"/>
    </row>
    <row r="83" spans="1:13" s="60" customFormat="1" ht="30" customHeight="1" x14ac:dyDescent="0.25">
      <c r="A83" s="61"/>
      <c r="B83" s="51"/>
      <c r="C83" s="52"/>
      <c r="D83" s="53"/>
      <c r="E83" s="54"/>
      <c r="F83" s="55"/>
      <c r="G83" s="55"/>
      <c r="H83" s="56"/>
      <c r="I83" s="58"/>
      <c r="J83" s="58"/>
      <c r="K83" s="56"/>
      <c r="L83" s="59"/>
      <c r="M83" s="59"/>
    </row>
    <row r="84" spans="1:13" s="60" customFormat="1" ht="30" customHeight="1" x14ac:dyDescent="0.25">
      <c r="A84" s="61"/>
      <c r="B84" s="51"/>
      <c r="C84" s="52"/>
      <c r="D84" s="53"/>
      <c r="E84" s="54"/>
      <c r="F84" s="55"/>
      <c r="G84" s="55"/>
      <c r="H84" s="56"/>
      <c r="I84" s="57"/>
      <c r="J84" s="58"/>
      <c r="K84" s="56"/>
      <c r="L84" s="59"/>
      <c r="M84" s="59"/>
    </row>
    <row r="85" spans="1:13" s="60" customFormat="1" ht="30" customHeight="1" x14ac:dyDescent="0.25">
      <c r="A85" s="50"/>
      <c r="B85" s="51"/>
      <c r="C85" s="52"/>
      <c r="D85" s="53"/>
      <c r="E85" s="54"/>
      <c r="F85" s="62"/>
      <c r="G85" s="62"/>
      <c r="H85" s="56"/>
      <c r="I85" s="58"/>
      <c r="J85" s="58"/>
      <c r="K85" s="56"/>
      <c r="L85" s="59"/>
      <c r="M85" s="59"/>
    </row>
    <row r="86" spans="1:13" s="60" customFormat="1" ht="30" customHeight="1" x14ac:dyDescent="0.25">
      <c r="A86" s="61"/>
      <c r="B86" s="51"/>
      <c r="C86" s="52"/>
      <c r="D86" s="53"/>
      <c r="E86" s="54"/>
      <c r="F86" s="55"/>
      <c r="G86" s="62"/>
      <c r="H86" s="56"/>
      <c r="I86" s="58"/>
      <c r="J86" s="58"/>
      <c r="K86" s="56"/>
      <c r="L86" s="59"/>
      <c r="M86" s="59"/>
    </row>
    <row r="87" spans="1:13" s="60" customFormat="1" ht="30" customHeight="1" x14ac:dyDescent="0.25">
      <c r="A87" s="50"/>
      <c r="B87" s="51"/>
      <c r="C87" s="52"/>
      <c r="D87" s="64"/>
      <c r="E87" s="54"/>
      <c r="F87" s="62"/>
      <c r="G87" s="62"/>
      <c r="H87" s="56"/>
      <c r="I87" s="58"/>
      <c r="J87" s="58"/>
      <c r="K87" s="56"/>
      <c r="L87" s="59"/>
      <c r="M87" s="59"/>
    </row>
    <row r="88" spans="1:13" s="60" customFormat="1" ht="30" customHeight="1" x14ac:dyDescent="0.25">
      <c r="A88" s="61"/>
      <c r="B88" s="51"/>
      <c r="C88" s="52"/>
      <c r="D88" s="53"/>
      <c r="E88" s="54"/>
      <c r="F88" s="55"/>
      <c r="G88" s="55"/>
      <c r="H88" s="56"/>
      <c r="I88" s="58"/>
      <c r="J88" s="58"/>
      <c r="K88" s="56"/>
      <c r="L88" s="59"/>
      <c r="M88" s="59"/>
    </row>
    <row r="89" spans="1:13" s="60" customFormat="1" ht="30" customHeight="1" x14ac:dyDescent="0.25">
      <c r="A89" s="61"/>
      <c r="B89" s="51"/>
      <c r="C89" s="52"/>
      <c r="D89" s="53"/>
      <c r="E89" s="54"/>
      <c r="F89" s="55"/>
      <c r="G89" s="55"/>
      <c r="H89" s="56"/>
      <c r="I89" s="57"/>
      <c r="J89" s="58"/>
      <c r="K89" s="56"/>
      <c r="L89" s="59"/>
      <c r="M89" s="59"/>
    </row>
    <row r="90" spans="1:13" s="60" customFormat="1" ht="30" customHeight="1" x14ac:dyDescent="0.25">
      <c r="A90" s="61"/>
      <c r="B90" s="51"/>
      <c r="C90" s="52"/>
      <c r="D90" s="53"/>
      <c r="E90" s="54"/>
      <c r="F90" s="62"/>
      <c r="G90" s="62"/>
      <c r="H90" s="56"/>
      <c r="I90" s="57"/>
      <c r="J90" s="58"/>
      <c r="K90" s="56"/>
      <c r="L90" s="59"/>
      <c r="M90" s="59"/>
    </row>
    <row r="91" spans="1:13" s="60" customFormat="1" ht="30" customHeight="1" x14ac:dyDescent="0.25">
      <c r="A91" s="61"/>
      <c r="B91" s="51"/>
      <c r="C91" s="52"/>
      <c r="D91" s="53"/>
      <c r="E91" s="54"/>
      <c r="F91" s="62"/>
      <c r="G91" s="62"/>
      <c r="H91" s="56"/>
      <c r="I91" s="57"/>
      <c r="J91" s="58"/>
      <c r="K91" s="56"/>
      <c r="L91" s="59"/>
      <c r="M91" s="59"/>
    </row>
    <row r="92" spans="1:13" s="60" customFormat="1" ht="30" customHeight="1" x14ac:dyDescent="0.25">
      <c r="A92" s="61"/>
      <c r="B92" s="51"/>
      <c r="C92" s="52"/>
      <c r="D92" s="53"/>
      <c r="E92" s="54"/>
      <c r="F92" s="55"/>
      <c r="G92" s="62"/>
      <c r="H92" s="56"/>
      <c r="I92" s="57"/>
      <c r="J92" s="58"/>
      <c r="K92" s="56"/>
      <c r="L92" s="59"/>
      <c r="M92" s="59"/>
    </row>
    <row r="93" spans="1:13" s="16" customFormat="1" ht="12" x14ac:dyDescent="0.25">
      <c r="A93" s="8"/>
      <c r="B93" s="13"/>
      <c r="C93" s="14"/>
      <c r="D93" s="12"/>
      <c r="E93" s="17"/>
      <c r="F93" s="9"/>
      <c r="G93" s="3"/>
      <c r="H93" s="10"/>
      <c r="I93" s="11"/>
      <c r="J93" s="11"/>
      <c r="K93" s="6"/>
      <c r="L93" s="15"/>
      <c r="M93" s="15"/>
    </row>
    <row r="94" spans="1:13" s="16" customFormat="1" ht="12" x14ac:dyDescent="0.25">
      <c r="A94" s="8"/>
      <c r="B94" s="13"/>
      <c r="C94" s="14"/>
      <c r="D94" s="12"/>
      <c r="E94" s="17"/>
      <c r="F94" s="9"/>
      <c r="G94" s="3"/>
      <c r="H94" s="10"/>
      <c r="I94" s="11"/>
      <c r="J94" s="11"/>
      <c r="K94" s="6"/>
      <c r="L94" s="15"/>
      <c r="M94" s="15"/>
    </row>
    <row r="95" spans="1:13" s="16" customFormat="1" ht="12" x14ac:dyDescent="0.25">
      <c r="A95" s="8"/>
      <c r="B95" s="13"/>
      <c r="C95" s="14"/>
      <c r="D95" s="12"/>
      <c r="E95" s="17"/>
      <c r="F95" s="9"/>
      <c r="G95" s="3"/>
      <c r="H95" s="10"/>
      <c r="I95" s="11"/>
      <c r="J95" s="11"/>
      <c r="K95" s="6"/>
      <c r="L95" s="15"/>
      <c r="M95" s="15"/>
    </row>
    <row r="96" spans="1:13" s="16" customFormat="1" ht="12" x14ac:dyDescent="0.25">
      <c r="A96" s="8"/>
      <c r="B96" s="13"/>
      <c r="C96" s="14"/>
      <c r="D96" s="12"/>
      <c r="E96" s="17"/>
      <c r="F96" s="9"/>
      <c r="G96" s="3"/>
      <c r="H96" s="10"/>
      <c r="I96" s="11"/>
      <c r="J96" s="11"/>
      <c r="K96" s="6"/>
      <c r="L96" s="15"/>
      <c r="M96" s="15"/>
    </row>
    <row r="97" spans="1:13" s="16" customFormat="1" ht="12" x14ac:dyDescent="0.25">
      <c r="A97" s="8"/>
      <c r="B97" s="13"/>
      <c r="C97" s="14"/>
      <c r="D97" s="12"/>
      <c r="E97" s="17"/>
      <c r="F97" s="9"/>
      <c r="G97" s="3"/>
      <c r="H97" s="10"/>
      <c r="I97" s="11"/>
      <c r="J97" s="11"/>
      <c r="K97" s="6"/>
      <c r="L97" s="15"/>
      <c r="M97" s="15"/>
    </row>
    <row r="98" spans="1:13" s="16" customFormat="1" ht="12" x14ac:dyDescent="0.25">
      <c r="A98" s="8"/>
      <c r="B98" s="13"/>
      <c r="C98" s="14"/>
      <c r="D98" s="12"/>
      <c r="E98" s="17"/>
      <c r="F98" s="9"/>
      <c r="G98" s="3"/>
      <c r="H98" s="10"/>
      <c r="I98" s="11"/>
      <c r="J98" s="11"/>
      <c r="K98" s="6"/>
      <c r="L98" s="15"/>
      <c r="M98" s="15"/>
    </row>
    <row r="99" spans="1:13" s="16" customFormat="1" ht="12" x14ac:dyDescent="0.25">
      <c r="A99" s="8"/>
      <c r="B99" s="13"/>
      <c r="C99" s="14"/>
      <c r="D99" s="12"/>
      <c r="E99" s="17"/>
      <c r="F99" s="9"/>
      <c r="G99" s="3"/>
      <c r="H99" s="10"/>
      <c r="I99" s="11"/>
      <c r="J99" s="11"/>
      <c r="K99" s="6"/>
      <c r="L99" s="15"/>
      <c r="M99" s="15"/>
    </row>
    <row r="100" spans="1:13" s="16" customFormat="1" ht="12" x14ac:dyDescent="0.25">
      <c r="A100" s="8"/>
      <c r="B100" s="13"/>
      <c r="C100" s="14"/>
      <c r="D100" s="12"/>
      <c r="E100" s="17"/>
      <c r="F100" s="9"/>
      <c r="G100" s="3"/>
      <c r="H100" s="10"/>
      <c r="I100" s="11"/>
      <c r="J100" s="11"/>
      <c r="K100" s="6"/>
      <c r="L100" s="15"/>
      <c r="M100" s="15"/>
    </row>
    <row r="101" spans="1:13" x14ac:dyDescent="0.3">
      <c r="C101" s="18"/>
    </row>
  </sheetData>
  <autoFilter ref="A1:N10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ref="A4:K92">
    <sortCondition ref="I4:I92"/>
  </sortState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&amp;RPag.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topLeftCell="A79" zoomScale="80" zoomScaleNormal="80" workbookViewId="0">
      <selection activeCell="C98" sqref="C98"/>
    </sheetView>
  </sheetViews>
  <sheetFormatPr defaultColWidth="33.5546875" defaultRowHeight="14.4" x14ac:dyDescent="0.3"/>
  <cols>
    <col min="1" max="1" width="12.33203125" style="8" customWidth="1"/>
    <col min="2" max="2" width="13.44140625" style="7" customWidth="1"/>
    <col min="3" max="3" width="18.33203125" style="2" bestFit="1" customWidth="1"/>
    <col min="4" max="4" width="42.5546875" style="12" bestFit="1" customWidth="1"/>
    <col min="5" max="5" width="22" style="17" customWidth="1"/>
    <col min="6" max="6" width="48.5546875" style="9" bestFit="1" customWidth="1"/>
    <col min="7" max="7" width="47.88671875" style="3" customWidth="1"/>
    <col min="8" max="8" width="13.5546875" style="10" customWidth="1"/>
    <col min="9" max="9" width="10.33203125" style="11" customWidth="1"/>
    <col min="10" max="10" width="11.6640625" style="11" customWidth="1"/>
    <col min="11" max="11" width="12.88671875" style="6" customWidth="1"/>
    <col min="14" max="14" width="11.6640625" style="1" customWidth="1"/>
    <col min="15" max="16384" width="33.5546875" style="1"/>
  </cols>
  <sheetData>
    <row r="1" spans="1:13" ht="38.25" customHeight="1" x14ac:dyDescent="0.3">
      <c r="A1" s="48" t="s">
        <v>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1"/>
      <c r="M1" s="1"/>
    </row>
    <row r="2" spans="1:13" ht="82.5" customHeight="1" x14ac:dyDescent="0.3">
      <c r="A2" s="49" t="s">
        <v>147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"/>
      <c r="M2" s="1"/>
    </row>
    <row r="3" spans="1:13" s="5" customFormat="1" ht="57" customHeight="1" x14ac:dyDescent="0.3">
      <c r="A3" s="39" t="s">
        <v>1</v>
      </c>
      <c r="B3" s="40" t="s">
        <v>4</v>
      </c>
      <c r="C3" s="41" t="s">
        <v>5</v>
      </c>
      <c r="D3" s="41" t="s">
        <v>2</v>
      </c>
      <c r="E3" s="42" t="s">
        <v>3</v>
      </c>
      <c r="F3" s="43" t="s">
        <v>6</v>
      </c>
      <c r="G3" s="41" t="s">
        <v>0</v>
      </c>
      <c r="H3" s="44" t="s">
        <v>11</v>
      </c>
      <c r="I3" s="45" t="s">
        <v>7</v>
      </c>
      <c r="J3" s="45" t="s">
        <v>8</v>
      </c>
      <c r="K3" s="46" t="s">
        <v>9</v>
      </c>
      <c r="L3" s="4"/>
      <c r="M3" s="4"/>
    </row>
    <row r="4" spans="1:13" s="5" customFormat="1" ht="41.4" x14ac:dyDescent="0.3">
      <c r="A4" s="27" t="s">
        <v>153</v>
      </c>
      <c r="B4" s="20" t="s">
        <v>176</v>
      </c>
      <c r="C4" s="21" t="s">
        <v>13</v>
      </c>
      <c r="D4" s="22" t="s">
        <v>168</v>
      </c>
      <c r="E4" s="23" t="s">
        <v>10</v>
      </c>
      <c r="F4" s="31" t="s">
        <v>229</v>
      </c>
      <c r="G4" s="31" t="s">
        <v>229</v>
      </c>
      <c r="H4" s="47">
        <v>1000</v>
      </c>
      <c r="I4" s="26">
        <v>43116</v>
      </c>
      <c r="J4" s="26">
        <v>43830</v>
      </c>
      <c r="K4" s="47">
        <f>500</f>
        <v>500</v>
      </c>
      <c r="L4" s="4"/>
      <c r="M4" s="4"/>
    </row>
    <row r="5" spans="1:13" s="5" customFormat="1" ht="30" customHeight="1" x14ac:dyDescent="0.3">
      <c r="A5" s="19" t="s">
        <v>28</v>
      </c>
      <c r="B5" s="20" t="s">
        <v>176</v>
      </c>
      <c r="C5" s="21" t="s">
        <v>13</v>
      </c>
      <c r="D5" s="22" t="s">
        <v>99</v>
      </c>
      <c r="E5" s="23" t="s">
        <v>10</v>
      </c>
      <c r="F5" s="24" t="s">
        <v>198</v>
      </c>
      <c r="G5" s="24" t="s">
        <v>198</v>
      </c>
      <c r="H5" s="47">
        <v>891</v>
      </c>
      <c r="I5" s="26">
        <v>43425</v>
      </c>
      <c r="J5" s="26">
        <v>43830</v>
      </c>
      <c r="K5" s="47">
        <f>459.2+39.2</f>
        <v>498.4</v>
      </c>
      <c r="L5" s="4"/>
      <c r="M5" s="4"/>
    </row>
    <row r="6" spans="1:13" s="5" customFormat="1" ht="30" customHeight="1" x14ac:dyDescent="0.3">
      <c r="A6" s="27" t="s">
        <v>149</v>
      </c>
      <c r="B6" s="20" t="s">
        <v>176</v>
      </c>
      <c r="C6" s="21" t="s">
        <v>13</v>
      </c>
      <c r="D6" s="22" t="s">
        <v>164</v>
      </c>
      <c r="E6" s="23" t="s">
        <v>10</v>
      </c>
      <c r="F6" s="31" t="s">
        <v>224</v>
      </c>
      <c r="G6" s="31" t="s">
        <v>225</v>
      </c>
      <c r="H6" s="47">
        <v>100</v>
      </c>
      <c r="I6" s="26">
        <v>43466</v>
      </c>
      <c r="J6" s="26">
        <v>43503</v>
      </c>
      <c r="K6" s="47">
        <f>24.59</f>
        <v>24.59</v>
      </c>
      <c r="L6" s="4"/>
      <c r="M6" s="4"/>
    </row>
    <row r="7" spans="1:13" s="5" customFormat="1" ht="30" customHeight="1" x14ac:dyDescent="0.3">
      <c r="A7" s="27" t="s">
        <v>155</v>
      </c>
      <c r="B7" s="20" t="s">
        <v>176</v>
      </c>
      <c r="C7" s="21" t="s">
        <v>13</v>
      </c>
      <c r="D7" s="22" t="s">
        <v>170</v>
      </c>
      <c r="E7" s="23" t="s">
        <v>10</v>
      </c>
      <c r="F7" s="31" t="s">
        <v>230</v>
      </c>
      <c r="G7" s="31" t="s">
        <v>230</v>
      </c>
      <c r="H7" s="47">
        <v>4000</v>
      </c>
      <c r="I7" s="26">
        <v>43466</v>
      </c>
      <c r="J7" s="26">
        <v>43588</v>
      </c>
      <c r="K7" s="47">
        <f>500.32+2218.26</f>
        <v>2718.5800000000004</v>
      </c>
      <c r="L7" s="4"/>
      <c r="M7" s="4"/>
    </row>
    <row r="8" spans="1:13" s="5" customFormat="1" ht="30" customHeight="1" x14ac:dyDescent="0.3">
      <c r="A8" s="27" t="s">
        <v>156</v>
      </c>
      <c r="B8" s="20" t="s">
        <v>176</v>
      </c>
      <c r="C8" s="21" t="s">
        <v>13</v>
      </c>
      <c r="D8" s="22" t="s">
        <v>171</v>
      </c>
      <c r="E8" s="23" t="s">
        <v>10</v>
      </c>
      <c r="F8" s="31" t="s">
        <v>189</v>
      </c>
      <c r="G8" s="31" t="s">
        <v>189</v>
      </c>
      <c r="H8" s="47">
        <v>2000</v>
      </c>
      <c r="I8" s="26">
        <v>43466</v>
      </c>
      <c r="J8" s="26">
        <v>43556</v>
      </c>
      <c r="K8" s="47">
        <f>180</f>
        <v>180</v>
      </c>
      <c r="L8" s="4"/>
      <c r="M8" s="4"/>
    </row>
    <row r="9" spans="1:13" s="5" customFormat="1" ht="41.4" x14ac:dyDescent="0.3">
      <c r="A9" s="19" t="s">
        <v>23</v>
      </c>
      <c r="B9" s="20" t="s">
        <v>176</v>
      </c>
      <c r="C9" s="21" t="s">
        <v>13</v>
      </c>
      <c r="D9" s="22" t="s">
        <v>91</v>
      </c>
      <c r="E9" s="23" t="s">
        <v>10</v>
      </c>
      <c r="F9" s="24" t="s">
        <v>190</v>
      </c>
      <c r="G9" s="24" t="s">
        <v>190</v>
      </c>
      <c r="H9" s="47">
        <v>480</v>
      </c>
      <c r="I9" s="26">
        <v>43468</v>
      </c>
      <c r="J9" s="26">
        <v>43529</v>
      </c>
      <c r="K9" s="47">
        <v>480</v>
      </c>
      <c r="L9" s="4"/>
      <c r="M9" s="4"/>
    </row>
    <row r="10" spans="1:13" s="5" customFormat="1" ht="30" customHeight="1" x14ac:dyDescent="0.3">
      <c r="A10" s="27" t="s">
        <v>66</v>
      </c>
      <c r="B10" s="20" t="s">
        <v>176</v>
      </c>
      <c r="C10" s="21" t="s">
        <v>13</v>
      </c>
      <c r="D10" s="22" t="s">
        <v>129</v>
      </c>
      <c r="E10" s="23" t="s">
        <v>10</v>
      </c>
      <c r="F10" s="24" t="s">
        <v>238</v>
      </c>
      <c r="G10" s="24" t="s">
        <v>238</v>
      </c>
      <c r="H10" s="47">
        <v>8375</v>
      </c>
      <c r="I10" s="37">
        <v>43468</v>
      </c>
      <c r="J10" s="26">
        <v>43468</v>
      </c>
      <c r="K10" s="47">
        <v>8375</v>
      </c>
      <c r="L10" s="4"/>
      <c r="M10" s="4"/>
    </row>
    <row r="11" spans="1:13" s="5" customFormat="1" ht="30" customHeight="1" x14ac:dyDescent="0.3">
      <c r="A11" s="27" t="s">
        <v>67</v>
      </c>
      <c r="B11" s="20" t="s">
        <v>176</v>
      </c>
      <c r="C11" s="21" t="s">
        <v>13</v>
      </c>
      <c r="D11" s="22" t="s">
        <v>130</v>
      </c>
      <c r="E11" s="23" t="s">
        <v>10</v>
      </c>
      <c r="F11" s="24" t="s">
        <v>238</v>
      </c>
      <c r="G11" s="24" t="s">
        <v>238</v>
      </c>
      <c r="H11" s="47">
        <v>3850</v>
      </c>
      <c r="I11" s="26">
        <v>43468</v>
      </c>
      <c r="J11" s="26">
        <v>43468</v>
      </c>
      <c r="K11" s="47">
        <v>3850</v>
      </c>
      <c r="L11" s="4"/>
      <c r="M11" s="4"/>
    </row>
    <row r="12" spans="1:13" s="5" customFormat="1" ht="30" customHeight="1" x14ac:dyDescent="0.3">
      <c r="A12" s="27" t="s">
        <v>68</v>
      </c>
      <c r="B12" s="20" t="s">
        <v>176</v>
      </c>
      <c r="C12" s="21" t="s">
        <v>13</v>
      </c>
      <c r="D12" s="22" t="s">
        <v>131</v>
      </c>
      <c r="E12" s="23" t="s">
        <v>10</v>
      </c>
      <c r="F12" s="24" t="s">
        <v>238</v>
      </c>
      <c r="G12" s="24" t="s">
        <v>238</v>
      </c>
      <c r="H12" s="47">
        <v>150</v>
      </c>
      <c r="I12" s="26">
        <v>43468</v>
      </c>
      <c r="J12" s="26">
        <v>43468</v>
      </c>
      <c r="K12" s="47">
        <v>150</v>
      </c>
      <c r="L12" s="4"/>
      <c r="M12" s="4"/>
    </row>
    <row r="13" spans="1:13" s="5" customFormat="1" ht="30" customHeight="1" x14ac:dyDescent="0.3">
      <c r="A13" s="19" t="s">
        <v>14</v>
      </c>
      <c r="B13" s="20" t="s">
        <v>176</v>
      </c>
      <c r="C13" s="21" t="s">
        <v>13</v>
      </c>
      <c r="D13" s="22" t="s">
        <v>87</v>
      </c>
      <c r="E13" s="23" t="s">
        <v>10</v>
      </c>
      <c r="F13" s="24" t="s">
        <v>188</v>
      </c>
      <c r="G13" s="24" t="s">
        <v>178</v>
      </c>
      <c r="H13" s="47">
        <v>7609</v>
      </c>
      <c r="I13" s="26">
        <v>43469</v>
      </c>
      <c r="J13" s="26">
        <v>43556</v>
      </c>
      <c r="K13" s="47">
        <v>7569.87</v>
      </c>
      <c r="L13" s="4"/>
      <c r="M13" s="4"/>
    </row>
    <row r="14" spans="1:13" s="5" customFormat="1" ht="30" customHeight="1" x14ac:dyDescent="0.3">
      <c r="A14" s="27" t="s">
        <v>158</v>
      </c>
      <c r="B14" s="20" t="s">
        <v>176</v>
      </c>
      <c r="C14" s="21" t="s">
        <v>13</v>
      </c>
      <c r="D14" s="22" t="s">
        <v>173</v>
      </c>
      <c r="E14" s="23" t="s">
        <v>10</v>
      </c>
      <c r="F14" s="31" t="s">
        <v>231</v>
      </c>
      <c r="G14" s="31" t="s">
        <v>231</v>
      </c>
      <c r="H14" s="47">
        <v>20000</v>
      </c>
      <c r="I14" s="26">
        <v>43474</v>
      </c>
      <c r="J14" s="26"/>
      <c r="K14" s="47"/>
      <c r="L14" s="4"/>
      <c r="M14" s="4"/>
    </row>
    <row r="15" spans="1:13" s="5" customFormat="1" ht="41.4" x14ac:dyDescent="0.3">
      <c r="A15" s="27" t="s">
        <v>151</v>
      </c>
      <c r="B15" s="20" t="s">
        <v>176</v>
      </c>
      <c r="C15" s="21" t="s">
        <v>13</v>
      </c>
      <c r="D15" s="22" t="s">
        <v>166</v>
      </c>
      <c r="E15" s="23" t="s">
        <v>10</v>
      </c>
      <c r="F15" s="31" t="s">
        <v>227</v>
      </c>
      <c r="G15" s="31" t="s">
        <v>227</v>
      </c>
      <c r="H15" s="47">
        <v>20000</v>
      </c>
      <c r="I15" s="26">
        <v>43476</v>
      </c>
      <c r="J15" s="26">
        <v>43591</v>
      </c>
      <c r="K15" s="47">
        <f>605.77+1133.4+904.05+630.89</f>
        <v>3274.11</v>
      </c>
      <c r="L15" s="4"/>
      <c r="M15" s="4"/>
    </row>
    <row r="16" spans="1:13" s="5" customFormat="1" ht="30" customHeight="1" x14ac:dyDescent="0.3">
      <c r="A16" s="19" t="s">
        <v>21</v>
      </c>
      <c r="B16" s="20" t="s">
        <v>176</v>
      </c>
      <c r="C16" s="21" t="s">
        <v>13</v>
      </c>
      <c r="D16" s="22" t="s">
        <v>93</v>
      </c>
      <c r="E16" s="23" t="s">
        <v>10</v>
      </c>
      <c r="F16" s="24" t="s">
        <v>189</v>
      </c>
      <c r="G16" s="24" t="s">
        <v>189</v>
      </c>
      <c r="H16" s="47">
        <v>1880</v>
      </c>
      <c r="I16" s="26">
        <v>43479</v>
      </c>
      <c r="J16" s="26">
        <v>43524</v>
      </c>
      <c r="K16" s="47">
        <v>1880</v>
      </c>
      <c r="L16" s="4"/>
      <c r="M16" s="4"/>
    </row>
    <row r="17" spans="1:13" s="16" customFormat="1" ht="30" customHeight="1" x14ac:dyDescent="0.25">
      <c r="A17" s="19" t="s">
        <v>32</v>
      </c>
      <c r="B17" s="20" t="s">
        <v>176</v>
      </c>
      <c r="C17" s="21" t="s">
        <v>13</v>
      </c>
      <c r="D17" s="31" t="s">
        <v>102</v>
      </c>
      <c r="E17" s="23" t="s">
        <v>10</v>
      </c>
      <c r="F17" s="24" t="s">
        <v>185</v>
      </c>
      <c r="G17" s="24" t="s">
        <v>185</v>
      </c>
      <c r="H17" s="47">
        <v>660.24</v>
      </c>
      <c r="I17" s="26">
        <v>43479</v>
      </c>
      <c r="J17" s="26">
        <v>43556</v>
      </c>
      <c r="K17" s="47">
        <v>619.24</v>
      </c>
      <c r="L17" s="15"/>
      <c r="M17" s="15"/>
    </row>
    <row r="18" spans="1:13" s="16" customFormat="1" ht="30" customHeight="1" x14ac:dyDescent="0.25">
      <c r="A18" s="19" t="s">
        <v>24</v>
      </c>
      <c r="B18" s="20" t="s">
        <v>176</v>
      </c>
      <c r="C18" s="21" t="s">
        <v>13</v>
      </c>
      <c r="D18" s="22" t="s">
        <v>95</v>
      </c>
      <c r="E18" s="23" t="s">
        <v>10</v>
      </c>
      <c r="F18" s="24" t="s">
        <v>192</v>
      </c>
      <c r="G18" s="24" t="s">
        <v>192</v>
      </c>
      <c r="H18" s="47">
        <v>605</v>
      </c>
      <c r="I18" s="26">
        <v>43481</v>
      </c>
      <c r="J18" s="26">
        <v>43529</v>
      </c>
      <c r="K18" s="47">
        <f>574.59+30</f>
        <v>604.59</v>
      </c>
      <c r="L18" s="15"/>
      <c r="M18" s="15"/>
    </row>
    <row r="19" spans="1:13" s="16" customFormat="1" ht="30" customHeight="1" x14ac:dyDescent="0.25">
      <c r="A19" s="19" t="s">
        <v>27</v>
      </c>
      <c r="B19" s="20" t="s">
        <v>176</v>
      </c>
      <c r="C19" s="21" t="s">
        <v>13</v>
      </c>
      <c r="D19" s="22" t="s">
        <v>98</v>
      </c>
      <c r="E19" s="23" t="s">
        <v>10</v>
      </c>
      <c r="F19" s="24" t="s">
        <v>195</v>
      </c>
      <c r="G19" s="24" t="s">
        <v>195</v>
      </c>
      <c r="H19" s="47">
        <v>28000</v>
      </c>
      <c r="I19" s="26">
        <v>43481</v>
      </c>
      <c r="J19" s="26">
        <v>43529</v>
      </c>
      <c r="K19" s="47">
        <v>8000</v>
      </c>
      <c r="L19" s="15"/>
      <c r="M19" s="15"/>
    </row>
    <row r="20" spans="1:13" s="16" customFormat="1" ht="30" customHeight="1" x14ac:dyDescent="0.25">
      <c r="A20" s="19" t="s">
        <v>27</v>
      </c>
      <c r="B20" s="20" t="s">
        <v>176</v>
      </c>
      <c r="C20" s="21" t="s">
        <v>13</v>
      </c>
      <c r="D20" s="22" t="s">
        <v>98</v>
      </c>
      <c r="E20" s="23" t="s">
        <v>10</v>
      </c>
      <c r="F20" s="24" t="s">
        <v>194</v>
      </c>
      <c r="G20" s="24" t="s">
        <v>194</v>
      </c>
      <c r="H20" s="47">
        <v>28000</v>
      </c>
      <c r="I20" s="26">
        <v>43481</v>
      </c>
      <c r="J20" s="26">
        <v>43556</v>
      </c>
      <c r="K20" s="47">
        <f>3200+4800</f>
        <v>8000</v>
      </c>
      <c r="L20" s="14"/>
      <c r="M20" s="15"/>
    </row>
    <row r="21" spans="1:13" s="16" customFormat="1" ht="41.4" x14ac:dyDescent="0.25">
      <c r="A21" s="27" t="s">
        <v>150</v>
      </c>
      <c r="B21" s="20" t="s">
        <v>176</v>
      </c>
      <c r="C21" s="21" t="s">
        <v>13</v>
      </c>
      <c r="D21" s="22" t="s">
        <v>165</v>
      </c>
      <c r="E21" s="23" t="s">
        <v>10</v>
      </c>
      <c r="F21" s="31" t="s">
        <v>226</v>
      </c>
      <c r="G21" s="31" t="s">
        <v>226</v>
      </c>
      <c r="H21" s="47">
        <v>2500</v>
      </c>
      <c r="I21" s="26">
        <v>43481</v>
      </c>
      <c r="J21" s="26">
        <v>43529</v>
      </c>
      <c r="K21" s="47">
        <f>425</f>
        <v>425</v>
      </c>
      <c r="L21" s="14"/>
      <c r="M21" s="15"/>
    </row>
    <row r="22" spans="1:13" s="16" customFormat="1" ht="30" customHeight="1" x14ac:dyDescent="0.25">
      <c r="A22" s="19" t="s">
        <v>17</v>
      </c>
      <c r="B22" s="20" t="s">
        <v>176</v>
      </c>
      <c r="C22" s="21" t="s">
        <v>13</v>
      </c>
      <c r="D22" s="22" t="s">
        <v>90</v>
      </c>
      <c r="E22" s="23" t="s">
        <v>10</v>
      </c>
      <c r="F22" s="24" t="s">
        <v>186</v>
      </c>
      <c r="G22" s="24" t="s">
        <v>186</v>
      </c>
      <c r="H22" s="47">
        <v>3200</v>
      </c>
      <c r="I22" s="26">
        <v>43483</v>
      </c>
      <c r="J22" s="26">
        <v>43588</v>
      </c>
      <c r="K22" s="47">
        <f>1600+1600</f>
        <v>3200</v>
      </c>
      <c r="L22" s="15"/>
      <c r="M22" s="15"/>
    </row>
    <row r="23" spans="1:13" s="16" customFormat="1" ht="30" customHeight="1" x14ac:dyDescent="0.25">
      <c r="A23" s="19" t="s">
        <v>15</v>
      </c>
      <c r="B23" s="20" t="s">
        <v>176</v>
      </c>
      <c r="C23" s="21" t="s">
        <v>13</v>
      </c>
      <c r="D23" s="22" t="s">
        <v>88</v>
      </c>
      <c r="E23" s="23" t="s">
        <v>10</v>
      </c>
      <c r="F23" s="24" t="s">
        <v>184</v>
      </c>
      <c r="G23" s="24" t="s">
        <v>184</v>
      </c>
      <c r="H23" s="47">
        <v>109</v>
      </c>
      <c r="I23" s="26">
        <v>43487</v>
      </c>
      <c r="J23" s="26">
        <v>43556</v>
      </c>
      <c r="K23" s="47">
        <v>109</v>
      </c>
      <c r="L23" s="15"/>
      <c r="M23" s="15"/>
    </row>
    <row r="24" spans="1:13" s="16" customFormat="1" ht="30" customHeight="1" x14ac:dyDescent="0.25">
      <c r="A24" s="19" t="s">
        <v>19</v>
      </c>
      <c r="B24" s="20" t="s">
        <v>176</v>
      </c>
      <c r="C24" s="21" t="s">
        <v>13</v>
      </c>
      <c r="D24" s="22" t="s">
        <v>87</v>
      </c>
      <c r="E24" s="23" t="s">
        <v>10</v>
      </c>
      <c r="F24" s="24" t="s">
        <v>188</v>
      </c>
      <c r="G24" s="24" t="s">
        <v>178</v>
      </c>
      <c r="H24" s="47">
        <v>7827</v>
      </c>
      <c r="I24" s="26">
        <v>43487</v>
      </c>
      <c r="J24" s="26">
        <v>43556</v>
      </c>
      <c r="K24" s="47">
        <v>7826.96</v>
      </c>
      <c r="L24" s="15"/>
      <c r="M24" s="15"/>
    </row>
    <row r="25" spans="1:13" s="16" customFormat="1" ht="30" customHeight="1" x14ac:dyDescent="0.25">
      <c r="A25" s="32" t="s">
        <v>38</v>
      </c>
      <c r="B25" s="20" t="s">
        <v>176</v>
      </c>
      <c r="C25" s="21" t="s">
        <v>13</v>
      </c>
      <c r="D25" s="31" t="s">
        <v>107</v>
      </c>
      <c r="E25" s="23" t="s">
        <v>10</v>
      </c>
      <c r="F25" s="33" t="s">
        <v>203</v>
      </c>
      <c r="G25" s="33" t="s">
        <v>203</v>
      </c>
      <c r="H25" s="34">
        <v>5280</v>
      </c>
      <c r="I25" s="35">
        <v>43487</v>
      </c>
      <c r="J25" s="35">
        <v>43558</v>
      </c>
      <c r="K25" s="34">
        <v>5280</v>
      </c>
      <c r="L25" s="15"/>
      <c r="M25" s="15"/>
    </row>
    <row r="26" spans="1:13" s="16" customFormat="1" ht="30" customHeight="1" x14ac:dyDescent="0.25">
      <c r="A26" s="27" t="s">
        <v>148</v>
      </c>
      <c r="B26" s="20" t="s">
        <v>176</v>
      </c>
      <c r="C26" s="21" t="s">
        <v>13</v>
      </c>
      <c r="D26" s="22" t="s">
        <v>163</v>
      </c>
      <c r="E26" s="23" t="s">
        <v>10</v>
      </c>
      <c r="F26" s="31" t="s">
        <v>223</v>
      </c>
      <c r="G26" s="31" t="s">
        <v>223</v>
      </c>
      <c r="H26" s="47">
        <v>150</v>
      </c>
      <c r="I26" s="26">
        <v>43487</v>
      </c>
      <c r="J26" s="26">
        <v>43531</v>
      </c>
      <c r="K26" s="47">
        <f>23.32</f>
        <v>23.32</v>
      </c>
      <c r="L26" s="15"/>
      <c r="M26" s="15"/>
    </row>
    <row r="27" spans="1:13" s="16" customFormat="1" ht="41.4" x14ac:dyDescent="0.25">
      <c r="A27" s="27" t="s">
        <v>157</v>
      </c>
      <c r="B27" s="20" t="s">
        <v>176</v>
      </c>
      <c r="C27" s="21" t="s">
        <v>13</v>
      </c>
      <c r="D27" s="22" t="s">
        <v>172</v>
      </c>
      <c r="E27" s="23" t="s">
        <v>10</v>
      </c>
      <c r="F27" s="31" t="s">
        <v>205</v>
      </c>
      <c r="G27" s="31" t="s">
        <v>205</v>
      </c>
      <c r="H27" s="47">
        <v>300</v>
      </c>
      <c r="I27" s="26">
        <v>43487</v>
      </c>
      <c r="J27" s="26">
        <v>43588</v>
      </c>
      <c r="K27" s="47">
        <f>23.52+157.71</f>
        <v>181.23000000000002</v>
      </c>
      <c r="L27" s="15"/>
      <c r="M27" s="15"/>
    </row>
    <row r="28" spans="1:13" s="16" customFormat="1" ht="30" customHeight="1" x14ac:dyDescent="0.25">
      <c r="A28" s="19" t="s">
        <v>16</v>
      </c>
      <c r="B28" s="20" t="s">
        <v>176</v>
      </c>
      <c r="C28" s="21" t="s">
        <v>13</v>
      </c>
      <c r="D28" s="22" t="s">
        <v>89</v>
      </c>
      <c r="E28" s="23" t="s">
        <v>10</v>
      </c>
      <c r="F28" s="24" t="s">
        <v>185</v>
      </c>
      <c r="G28" s="24" t="s">
        <v>185</v>
      </c>
      <c r="H28" s="47">
        <v>506</v>
      </c>
      <c r="I28" s="26">
        <v>43488</v>
      </c>
      <c r="J28" s="26">
        <v>43529</v>
      </c>
      <c r="K28" s="47">
        <v>506</v>
      </c>
      <c r="L28" s="15"/>
      <c r="M28" s="15"/>
    </row>
    <row r="29" spans="1:13" s="16" customFormat="1" ht="30" customHeight="1" x14ac:dyDescent="0.25">
      <c r="A29" s="19" t="s">
        <v>18</v>
      </c>
      <c r="B29" s="20" t="s">
        <v>176</v>
      </c>
      <c r="C29" s="21" t="s">
        <v>13</v>
      </c>
      <c r="D29" s="22" t="s">
        <v>91</v>
      </c>
      <c r="E29" s="23" t="s">
        <v>10</v>
      </c>
      <c r="F29" s="24" t="s">
        <v>187</v>
      </c>
      <c r="G29" s="24" t="s">
        <v>187</v>
      </c>
      <c r="H29" s="47">
        <v>2500</v>
      </c>
      <c r="I29" s="26">
        <v>43490</v>
      </c>
      <c r="J29" s="26">
        <v>43531</v>
      </c>
      <c r="K29" s="47">
        <f>2500</f>
        <v>2500</v>
      </c>
      <c r="L29" s="15"/>
      <c r="M29" s="15"/>
    </row>
    <row r="30" spans="1:13" s="16" customFormat="1" ht="30" customHeight="1" x14ac:dyDescent="0.25">
      <c r="A30" s="19" t="s">
        <v>20</v>
      </c>
      <c r="B30" s="20" t="s">
        <v>176</v>
      </c>
      <c r="C30" s="21" t="s">
        <v>13</v>
      </c>
      <c r="D30" s="22" t="s">
        <v>92</v>
      </c>
      <c r="E30" s="23" t="s">
        <v>10</v>
      </c>
      <c r="F30" s="24" t="s">
        <v>189</v>
      </c>
      <c r="G30" s="24" t="s">
        <v>189</v>
      </c>
      <c r="H30" s="47">
        <v>665</v>
      </c>
      <c r="I30" s="26">
        <v>43490</v>
      </c>
      <c r="J30" s="26">
        <v>43556</v>
      </c>
      <c r="K30" s="47">
        <v>665</v>
      </c>
      <c r="L30" s="15"/>
      <c r="M30" s="15"/>
    </row>
    <row r="31" spans="1:13" s="16" customFormat="1" ht="30" customHeight="1" x14ac:dyDescent="0.25">
      <c r="A31" s="27" t="s">
        <v>71</v>
      </c>
      <c r="B31" s="20" t="s">
        <v>176</v>
      </c>
      <c r="C31" s="21" t="s">
        <v>13</v>
      </c>
      <c r="D31" s="22" t="s">
        <v>134</v>
      </c>
      <c r="E31" s="23" t="s">
        <v>10</v>
      </c>
      <c r="F31" s="31" t="s">
        <v>217</v>
      </c>
      <c r="G31" s="31" t="s">
        <v>217</v>
      </c>
      <c r="H31" s="47">
        <v>25.5</v>
      </c>
      <c r="I31" s="37">
        <v>43493</v>
      </c>
      <c r="J31" s="26">
        <v>43496</v>
      </c>
      <c r="K31" s="47"/>
      <c r="L31" s="15"/>
      <c r="M31" s="15"/>
    </row>
    <row r="32" spans="1:13" s="16" customFormat="1" ht="41.4" x14ac:dyDescent="0.25">
      <c r="A32" s="27" t="s">
        <v>22</v>
      </c>
      <c r="B32" s="20" t="s">
        <v>176</v>
      </c>
      <c r="C32" s="21" t="s">
        <v>13</v>
      </c>
      <c r="D32" s="28" t="s">
        <v>94</v>
      </c>
      <c r="E32" s="23" t="s">
        <v>10</v>
      </c>
      <c r="F32" s="24" t="s">
        <v>191</v>
      </c>
      <c r="G32" s="24" t="s">
        <v>191</v>
      </c>
      <c r="H32" s="47">
        <v>157.5</v>
      </c>
      <c r="I32" s="29">
        <v>43496</v>
      </c>
      <c r="J32" s="30">
        <v>43588</v>
      </c>
      <c r="K32" s="47">
        <v>157.5</v>
      </c>
      <c r="L32" s="15"/>
      <c r="M32" s="15"/>
    </row>
    <row r="33" spans="1:13" s="16" customFormat="1" ht="30" customHeight="1" x14ac:dyDescent="0.25">
      <c r="A33" s="19" t="s">
        <v>39</v>
      </c>
      <c r="B33" s="20" t="s">
        <v>176</v>
      </c>
      <c r="C33" s="21" t="s">
        <v>13</v>
      </c>
      <c r="D33" s="31" t="s">
        <v>108</v>
      </c>
      <c r="E33" s="23" t="s">
        <v>10</v>
      </c>
      <c r="F33" s="24" t="s">
        <v>204</v>
      </c>
      <c r="G33" s="24" t="s">
        <v>204</v>
      </c>
      <c r="H33" s="47">
        <v>1100</v>
      </c>
      <c r="I33" s="37">
        <v>43501</v>
      </c>
      <c r="J33" s="26">
        <v>43558</v>
      </c>
      <c r="K33" s="47">
        <v>1100</v>
      </c>
      <c r="L33" s="15"/>
      <c r="M33" s="15"/>
    </row>
    <row r="34" spans="1:13" s="16" customFormat="1" ht="30" customHeight="1" x14ac:dyDescent="0.25">
      <c r="A34" s="27" t="s">
        <v>161</v>
      </c>
      <c r="B34" s="20" t="s">
        <v>176</v>
      </c>
      <c r="C34" s="21" t="s">
        <v>13</v>
      </c>
      <c r="D34" s="22" t="s">
        <v>174</v>
      </c>
      <c r="E34" s="23" t="s">
        <v>10</v>
      </c>
      <c r="F34" s="31" t="s">
        <v>234</v>
      </c>
      <c r="G34" s="31" t="s">
        <v>234</v>
      </c>
      <c r="H34" s="47">
        <v>1000</v>
      </c>
      <c r="I34" s="26">
        <v>43501</v>
      </c>
      <c r="J34" s="26">
        <v>43591</v>
      </c>
      <c r="K34" s="47">
        <v>496</v>
      </c>
      <c r="L34" s="15"/>
      <c r="M34" s="15"/>
    </row>
    <row r="35" spans="1:13" s="16" customFormat="1" ht="30" customHeight="1" x14ac:dyDescent="0.25">
      <c r="A35" s="32" t="s">
        <v>25</v>
      </c>
      <c r="B35" s="20" t="s">
        <v>176</v>
      </c>
      <c r="C35" s="21" t="s">
        <v>13</v>
      </c>
      <c r="D35" s="22" t="s">
        <v>96</v>
      </c>
      <c r="E35" s="23" t="s">
        <v>10</v>
      </c>
      <c r="F35" s="24" t="s">
        <v>177</v>
      </c>
      <c r="G35" s="24" t="s">
        <v>178</v>
      </c>
      <c r="H35" s="34">
        <v>4950</v>
      </c>
      <c r="I35" s="35">
        <v>43502</v>
      </c>
      <c r="J35" s="35">
        <v>43556</v>
      </c>
      <c r="K35" s="34">
        <v>4950</v>
      </c>
      <c r="L35" s="15"/>
      <c r="M35" s="15"/>
    </row>
    <row r="36" spans="1:13" s="16" customFormat="1" ht="41.4" x14ac:dyDescent="0.25">
      <c r="A36" s="19" t="s">
        <v>37</v>
      </c>
      <c r="B36" s="20" t="s">
        <v>176</v>
      </c>
      <c r="C36" s="21" t="s">
        <v>13</v>
      </c>
      <c r="D36" s="31" t="s">
        <v>106</v>
      </c>
      <c r="E36" s="23" t="s">
        <v>10</v>
      </c>
      <c r="F36" s="31" t="s">
        <v>202</v>
      </c>
      <c r="G36" s="31" t="s">
        <v>202</v>
      </c>
      <c r="H36" s="47">
        <v>1690</v>
      </c>
      <c r="I36" s="37">
        <v>43504</v>
      </c>
      <c r="J36" s="26">
        <v>43830</v>
      </c>
      <c r="K36" s="47"/>
      <c r="L36" s="15"/>
      <c r="M36" s="15"/>
    </row>
    <row r="37" spans="1:13" s="16" customFormat="1" ht="30" customHeight="1" x14ac:dyDescent="0.25">
      <c r="A37" s="19" t="s">
        <v>44</v>
      </c>
      <c r="B37" s="20" t="s">
        <v>176</v>
      </c>
      <c r="C37" s="21" t="s">
        <v>13</v>
      </c>
      <c r="D37" s="22" t="s">
        <v>112</v>
      </c>
      <c r="E37" s="23" t="s">
        <v>10</v>
      </c>
      <c r="F37" s="31" t="s">
        <v>208</v>
      </c>
      <c r="G37" s="31" t="s">
        <v>208</v>
      </c>
      <c r="H37" s="38">
        <v>1000</v>
      </c>
      <c r="I37" s="37">
        <v>43504</v>
      </c>
      <c r="J37" s="26">
        <v>43591</v>
      </c>
      <c r="K37" s="38">
        <f>500</f>
        <v>500</v>
      </c>
      <c r="L37" s="15"/>
      <c r="M37" s="15"/>
    </row>
    <row r="38" spans="1:13" s="16" customFormat="1" ht="41.4" x14ac:dyDescent="0.25">
      <c r="A38" s="19" t="s">
        <v>35</v>
      </c>
      <c r="B38" s="20" t="s">
        <v>176</v>
      </c>
      <c r="C38" s="21" t="s">
        <v>13</v>
      </c>
      <c r="D38" s="31" t="s">
        <v>105</v>
      </c>
      <c r="E38" s="23" t="s">
        <v>10</v>
      </c>
      <c r="F38" s="31" t="s">
        <v>235</v>
      </c>
      <c r="G38" s="31" t="s">
        <v>235</v>
      </c>
      <c r="H38" s="47">
        <v>186</v>
      </c>
      <c r="I38" s="26">
        <v>43508</v>
      </c>
      <c r="J38" s="26">
        <v>43558</v>
      </c>
      <c r="K38" s="47">
        <v>185.98</v>
      </c>
      <c r="L38" s="15"/>
      <c r="M38" s="15"/>
    </row>
    <row r="39" spans="1:13" s="16" customFormat="1" ht="30" customHeight="1" x14ac:dyDescent="0.25">
      <c r="A39" s="27" t="s">
        <v>154</v>
      </c>
      <c r="B39" s="20" t="s">
        <v>176</v>
      </c>
      <c r="C39" s="21" t="s">
        <v>13</v>
      </c>
      <c r="D39" s="22" t="s">
        <v>169</v>
      </c>
      <c r="E39" s="23" t="s">
        <v>10</v>
      </c>
      <c r="F39" s="31" t="s">
        <v>204</v>
      </c>
      <c r="G39" s="31" t="s">
        <v>204</v>
      </c>
      <c r="H39" s="47">
        <v>1248</v>
      </c>
      <c r="I39" s="26">
        <v>43508</v>
      </c>
      <c r="J39" s="26">
        <v>43529</v>
      </c>
      <c r="K39" s="47">
        <v>312</v>
      </c>
      <c r="L39" s="15"/>
      <c r="M39" s="15"/>
    </row>
    <row r="40" spans="1:13" s="16" customFormat="1" ht="30" customHeight="1" x14ac:dyDescent="0.25">
      <c r="A40" s="27" t="s">
        <v>152</v>
      </c>
      <c r="B40" s="20" t="s">
        <v>176</v>
      </c>
      <c r="C40" s="21" t="s">
        <v>13</v>
      </c>
      <c r="D40" s="22" t="s">
        <v>167</v>
      </c>
      <c r="E40" s="23" t="s">
        <v>10</v>
      </c>
      <c r="F40" s="31" t="s">
        <v>228</v>
      </c>
      <c r="G40" s="31" t="s">
        <v>228</v>
      </c>
      <c r="H40" s="47">
        <f>2000</f>
        <v>2000</v>
      </c>
      <c r="I40" s="26">
        <v>43511</v>
      </c>
      <c r="J40" s="26">
        <v>43529</v>
      </c>
      <c r="K40" s="47">
        <f>371.42</f>
        <v>371.42</v>
      </c>
      <c r="L40" s="15"/>
      <c r="M40" s="15"/>
    </row>
    <row r="41" spans="1:13" s="16" customFormat="1" ht="30" customHeight="1" x14ac:dyDescent="0.25">
      <c r="A41" s="19" t="s">
        <v>26</v>
      </c>
      <c r="B41" s="20" t="s">
        <v>176</v>
      </c>
      <c r="C41" s="21" t="s">
        <v>13</v>
      </c>
      <c r="D41" s="36" t="s">
        <v>97</v>
      </c>
      <c r="E41" s="23" t="s">
        <v>10</v>
      </c>
      <c r="F41" s="24" t="s">
        <v>193</v>
      </c>
      <c r="G41" s="31" t="s">
        <v>193</v>
      </c>
      <c r="H41" s="47">
        <v>2150</v>
      </c>
      <c r="I41" s="26">
        <v>43514</v>
      </c>
      <c r="J41" s="26">
        <v>43588</v>
      </c>
      <c r="K41" s="47">
        <v>2150</v>
      </c>
      <c r="L41" s="15"/>
      <c r="M41" s="15"/>
    </row>
    <row r="42" spans="1:13" s="16" customFormat="1" ht="30" customHeight="1" x14ac:dyDescent="0.25">
      <c r="A42" s="19" t="s">
        <v>30</v>
      </c>
      <c r="B42" s="20" t="s">
        <v>176</v>
      </c>
      <c r="C42" s="21" t="s">
        <v>13</v>
      </c>
      <c r="D42" s="31" t="s">
        <v>96</v>
      </c>
      <c r="E42" s="23" t="s">
        <v>10</v>
      </c>
      <c r="F42" s="24" t="s">
        <v>177</v>
      </c>
      <c r="G42" s="31" t="s">
        <v>179</v>
      </c>
      <c r="H42" s="47">
        <v>4994</v>
      </c>
      <c r="I42" s="26">
        <v>43514</v>
      </c>
      <c r="J42" s="26">
        <v>43556</v>
      </c>
      <c r="K42" s="47">
        <v>4994</v>
      </c>
      <c r="L42" s="15"/>
      <c r="M42" s="15"/>
    </row>
    <row r="43" spans="1:13" s="16" customFormat="1" ht="30" customHeight="1" x14ac:dyDescent="0.25">
      <c r="A43" s="19" t="s">
        <v>34</v>
      </c>
      <c r="B43" s="20" t="s">
        <v>176</v>
      </c>
      <c r="C43" s="21" t="s">
        <v>13</v>
      </c>
      <c r="D43" s="31" t="s">
        <v>104</v>
      </c>
      <c r="E43" s="23" t="s">
        <v>10</v>
      </c>
      <c r="F43" s="31" t="s">
        <v>201</v>
      </c>
      <c r="G43" s="31" t="s">
        <v>201</v>
      </c>
      <c r="H43" s="47">
        <v>240</v>
      </c>
      <c r="I43" s="26">
        <v>43515</v>
      </c>
      <c r="J43" s="26">
        <v>43515</v>
      </c>
      <c r="K43" s="47">
        <v>240</v>
      </c>
      <c r="L43" s="15"/>
      <c r="M43" s="15"/>
    </row>
    <row r="44" spans="1:13" s="16" customFormat="1" ht="30" customHeight="1" x14ac:dyDescent="0.25">
      <c r="A44" s="19" t="s">
        <v>40</v>
      </c>
      <c r="B44" s="20" t="s">
        <v>176</v>
      </c>
      <c r="C44" s="21" t="s">
        <v>13</v>
      </c>
      <c r="D44" s="36" t="s">
        <v>109</v>
      </c>
      <c r="E44" s="23" t="s">
        <v>10</v>
      </c>
      <c r="F44" s="24" t="s">
        <v>205</v>
      </c>
      <c r="G44" s="24" t="s">
        <v>205</v>
      </c>
      <c r="H44" s="47">
        <v>112.5</v>
      </c>
      <c r="I44" s="26">
        <v>43516</v>
      </c>
      <c r="J44" s="26">
        <v>43558</v>
      </c>
      <c r="K44" s="47">
        <v>112.3</v>
      </c>
      <c r="L44" s="15"/>
      <c r="M44" s="15"/>
    </row>
    <row r="45" spans="1:13" s="16" customFormat="1" ht="41.4" x14ac:dyDescent="0.25">
      <c r="A45" s="19" t="s">
        <v>31</v>
      </c>
      <c r="B45" s="20" t="s">
        <v>176</v>
      </c>
      <c r="C45" s="21" t="s">
        <v>13</v>
      </c>
      <c r="D45" s="31" t="s">
        <v>101</v>
      </c>
      <c r="E45" s="23" t="s">
        <v>10</v>
      </c>
      <c r="F45" s="24" t="s">
        <v>199</v>
      </c>
      <c r="G45" s="24" t="s">
        <v>199</v>
      </c>
      <c r="H45" s="47">
        <v>924</v>
      </c>
      <c r="I45" s="26">
        <v>43518</v>
      </c>
      <c r="J45" s="26">
        <v>43518</v>
      </c>
      <c r="K45" s="47">
        <v>924</v>
      </c>
      <c r="L45" s="15"/>
      <c r="M45" s="15"/>
    </row>
    <row r="46" spans="1:13" s="16" customFormat="1" ht="30" customHeight="1" x14ac:dyDescent="0.25">
      <c r="A46" s="27" t="s">
        <v>162</v>
      </c>
      <c r="B46" s="20" t="s">
        <v>176</v>
      </c>
      <c r="C46" s="21" t="s">
        <v>13</v>
      </c>
      <c r="D46" s="22" t="s">
        <v>175</v>
      </c>
      <c r="E46" s="23" t="s">
        <v>10</v>
      </c>
      <c r="F46" s="31" t="s">
        <v>239</v>
      </c>
      <c r="G46" s="31" t="s">
        <v>239</v>
      </c>
      <c r="H46" s="47">
        <v>1172</v>
      </c>
      <c r="I46" s="26">
        <v>43518</v>
      </c>
      <c r="J46" s="26">
        <v>43518</v>
      </c>
      <c r="K46" s="47">
        <v>586</v>
      </c>
      <c r="L46" s="15"/>
      <c r="M46" s="15"/>
    </row>
    <row r="47" spans="1:13" s="16" customFormat="1" ht="30" customHeight="1" x14ac:dyDescent="0.25">
      <c r="A47" s="19" t="s">
        <v>29</v>
      </c>
      <c r="B47" s="20" t="s">
        <v>176</v>
      </c>
      <c r="C47" s="21" t="s">
        <v>13</v>
      </c>
      <c r="D47" s="22" t="s">
        <v>100</v>
      </c>
      <c r="E47" s="23" t="s">
        <v>10</v>
      </c>
      <c r="F47" s="24" t="s">
        <v>184</v>
      </c>
      <c r="G47" s="24" t="s">
        <v>184</v>
      </c>
      <c r="H47" s="47">
        <v>61.5</v>
      </c>
      <c r="I47" s="37">
        <v>43523</v>
      </c>
      <c r="J47" s="26">
        <v>43591</v>
      </c>
      <c r="K47" s="47">
        <v>61.5</v>
      </c>
      <c r="L47" s="15"/>
      <c r="M47" s="15"/>
    </row>
    <row r="48" spans="1:13" s="16" customFormat="1" ht="55.2" x14ac:dyDescent="0.25">
      <c r="A48" s="19" t="s">
        <v>36</v>
      </c>
      <c r="B48" s="20" t="s">
        <v>176</v>
      </c>
      <c r="C48" s="21" t="s">
        <v>13</v>
      </c>
      <c r="D48" s="31" t="s">
        <v>96</v>
      </c>
      <c r="E48" s="23" t="s">
        <v>10</v>
      </c>
      <c r="F48" s="24" t="s">
        <v>177</v>
      </c>
      <c r="G48" s="24" t="s">
        <v>178</v>
      </c>
      <c r="H48" s="47">
        <v>4980.8</v>
      </c>
      <c r="I48" s="37">
        <v>43523</v>
      </c>
      <c r="J48" s="26">
        <v>43591</v>
      </c>
      <c r="K48" s="47">
        <v>4980.8</v>
      </c>
      <c r="L48" s="15"/>
      <c r="M48" s="15"/>
    </row>
    <row r="49" spans="1:13" s="16" customFormat="1" ht="41.4" x14ac:dyDescent="0.25">
      <c r="A49" s="27" t="s">
        <v>72</v>
      </c>
      <c r="B49" s="20" t="s">
        <v>176</v>
      </c>
      <c r="C49" s="21" t="s">
        <v>13</v>
      </c>
      <c r="D49" s="22" t="s">
        <v>135</v>
      </c>
      <c r="E49" s="23" t="s">
        <v>10</v>
      </c>
      <c r="F49" s="24" t="s">
        <v>237</v>
      </c>
      <c r="G49" s="24" t="s">
        <v>236</v>
      </c>
      <c r="H49" s="47">
        <v>709</v>
      </c>
      <c r="I49" s="37">
        <v>43523</v>
      </c>
      <c r="J49" s="26">
        <v>43554</v>
      </c>
      <c r="K49" s="47"/>
      <c r="L49" s="15"/>
      <c r="M49" s="15"/>
    </row>
    <row r="50" spans="1:13" s="16" customFormat="1" ht="30" customHeight="1" x14ac:dyDescent="0.25">
      <c r="A50" s="27" t="s">
        <v>159</v>
      </c>
      <c r="B50" s="20" t="s">
        <v>176</v>
      </c>
      <c r="C50" s="21" t="s">
        <v>13</v>
      </c>
      <c r="D50" s="22" t="s">
        <v>171</v>
      </c>
      <c r="E50" s="23" t="s">
        <v>10</v>
      </c>
      <c r="F50" s="31" t="s">
        <v>232</v>
      </c>
      <c r="G50" s="31" t="s">
        <v>233</v>
      </c>
      <c r="H50" s="47">
        <v>1500</v>
      </c>
      <c r="I50" s="26">
        <v>43523</v>
      </c>
      <c r="J50" s="26">
        <v>43588</v>
      </c>
      <c r="K50" s="47">
        <f>370.61</f>
        <v>370.61</v>
      </c>
      <c r="L50" s="15"/>
      <c r="M50" s="15"/>
    </row>
    <row r="51" spans="1:13" s="16" customFormat="1" ht="30" customHeight="1" x14ac:dyDescent="0.25">
      <c r="A51" s="19" t="s">
        <v>50</v>
      </c>
      <c r="B51" s="20" t="s">
        <v>176</v>
      </c>
      <c r="C51" s="21" t="s">
        <v>13</v>
      </c>
      <c r="D51" s="22" t="s">
        <v>117</v>
      </c>
      <c r="E51" s="23" t="s">
        <v>10</v>
      </c>
      <c r="F51" s="31" t="s">
        <v>186</v>
      </c>
      <c r="G51" s="31" t="s">
        <v>186</v>
      </c>
      <c r="H51" s="47">
        <v>15912</v>
      </c>
      <c r="I51" s="26">
        <v>43524</v>
      </c>
      <c r="J51" s="26">
        <v>43646</v>
      </c>
      <c r="K51" s="47"/>
      <c r="L51" s="15"/>
      <c r="M51" s="15"/>
    </row>
    <row r="52" spans="1:13" s="16" customFormat="1" ht="30" customHeight="1" x14ac:dyDescent="0.25">
      <c r="A52" s="19" t="s">
        <v>45</v>
      </c>
      <c r="B52" s="20" t="s">
        <v>176</v>
      </c>
      <c r="C52" s="21" t="s">
        <v>13</v>
      </c>
      <c r="D52" s="22" t="s">
        <v>113</v>
      </c>
      <c r="E52" s="23" t="s">
        <v>10</v>
      </c>
      <c r="F52" s="24" t="s">
        <v>209</v>
      </c>
      <c r="G52" s="31" t="s">
        <v>202</v>
      </c>
      <c r="H52" s="47">
        <v>400</v>
      </c>
      <c r="I52" s="26">
        <v>43527</v>
      </c>
      <c r="J52" s="26">
        <v>43555</v>
      </c>
      <c r="K52" s="47"/>
      <c r="L52" s="15"/>
      <c r="M52" s="15"/>
    </row>
    <row r="53" spans="1:13" s="16" customFormat="1" ht="30" customHeight="1" x14ac:dyDescent="0.25">
      <c r="A53" s="19" t="s">
        <v>33</v>
      </c>
      <c r="B53" s="20" t="s">
        <v>176</v>
      </c>
      <c r="C53" s="21" t="s">
        <v>13</v>
      </c>
      <c r="D53" s="31" t="s">
        <v>103</v>
      </c>
      <c r="E53" s="23" t="s">
        <v>10</v>
      </c>
      <c r="F53" s="31" t="s">
        <v>200</v>
      </c>
      <c r="G53" s="31" t="s">
        <v>200</v>
      </c>
      <c r="H53" s="47">
        <v>4560</v>
      </c>
      <c r="I53" s="37">
        <v>43529</v>
      </c>
      <c r="J53" s="26">
        <v>43556</v>
      </c>
      <c r="K53" s="47">
        <f>160+4399.14</f>
        <v>4559.1400000000003</v>
      </c>
      <c r="L53" s="15"/>
      <c r="M53" s="15"/>
    </row>
    <row r="54" spans="1:13" s="16" customFormat="1" ht="30" customHeight="1" x14ac:dyDescent="0.25">
      <c r="A54" s="27" t="s">
        <v>61</v>
      </c>
      <c r="B54" s="20" t="s">
        <v>176</v>
      </c>
      <c r="C54" s="21" t="s">
        <v>13</v>
      </c>
      <c r="D54" s="22" t="s">
        <v>125</v>
      </c>
      <c r="E54" s="23" t="s">
        <v>10</v>
      </c>
      <c r="F54" s="24" t="s">
        <v>214</v>
      </c>
      <c r="G54" s="24" t="s">
        <v>214</v>
      </c>
      <c r="H54" s="47">
        <v>150</v>
      </c>
      <c r="I54" s="26">
        <v>43529</v>
      </c>
      <c r="J54" s="26">
        <v>43555</v>
      </c>
      <c r="K54" s="47"/>
      <c r="L54" s="15"/>
      <c r="M54" s="15"/>
    </row>
    <row r="55" spans="1:13" s="16" customFormat="1" ht="30" customHeight="1" x14ac:dyDescent="0.25">
      <c r="A55" s="19" t="s">
        <v>46</v>
      </c>
      <c r="B55" s="20" t="s">
        <v>176</v>
      </c>
      <c r="C55" s="21" t="s">
        <v>13</v>
      </c>
      <c r="D55" s="22" t="s">
        <v>114</v>
      </c>
      <c r="E55" s="23" t="s">
        <v>10</v>
      </c>
      <c r="F55" s="31" t="s">
        <v>202</v>
      </c>
      <c r="G55" s="31" t="s">
        <v>202</v>
      </c>
      <c r="H55" s="47">
        <v>678</v>
      </c>
      <c r="I55" s="37">
        <v>43530</v>
      </c>
      <c r="J55" s="26">
        <v>43555</v>
      </c>
      <c r="K55" s="47"/>
      <c r="L55" s="15"/>
      <c r="M55" s="15"/>
    </row>
    <row r="56" spans="1:13" s="16" customFormat="1" ht="30" customHeight="1" x14ac:dyDescent="0.25">
      <c r="A56" s="27" t="s">
        <v>63</v>
      </c>
      <c r="B56" s="20" t="s">
        <v>176</v>
      </c>
      <c r="C56" s="21" t="s">
        <v>13</v>
      </c>
      <c r="D56" s="22" t="s">
        <v>127</v>
      </c>
      <c r="E56" s="23" t="s">
        <v>10</v>
      </c>
      <c r="F56" s="31" t="s">
        <v>215</v>
      </c>
      <c r="G56" s="31" t="s">
        <v>215</v>
      </c>
      <c r="H56" s="47">
        <v>1334</v>
      </c>
      <c r="I56" s="37">
        <v>43530</v>
      </c>
      <c r="J56" s="26">
        <v>43588</v>
      </c>
      <c r="K56" s="47">
        <v>1334</v>
      </c>
      <c r="L56" s="15"/>
      <c r="M56" s="15"/>
    </row>
    <row r="57" spans="1:13" s="16" customFormat="1" ht="30" customHeight="1" x14ac:dyDescent="0.25">
      <c r="A57" s="27" t="s">
        <v>74</v>
      </c>
      <c r="B57" s="20" t="s">
        <v>176</v>
      </c>
      <c r="C57" s="21" t="s">
        <v>13</v>
      </c>
      <c r="D57" s="22" t="s">
        <v>136</v>
      </c>
      <c r="E57" s="23" t="s">
        <v>10</v>
      </c>
      <c r="F57" s="24" t="s">
        <v>220</v>
      </c>
      <c r="G57" s="31" t="s">
        <v>210</v>
      </c>
      <c r="H57" s="47">
        <v>1890</v>
      </c>
      <c r="I57" s="37">
        <v>43530</v>
      </c>
      <c r="J57" s="26">
        <v>43830</v>
      </c>
      <c r="K57" s="47"/>
      <c r="L57" s="15"/>
      <c r="M57" s="15"/>
    </row>
    <row r="58" spans="1:13" s="16" customFormat="1" ht="30" customHeight="1" x14ac:dyDescent="0.25">
      <c r="A58" s="19" t="s">
        <v>58</v>
      </c>
      <c r="B58" s="20" t="s">
        <v>176</v>
      </c>
      <c r="C58" s="21" t="s">
        <v>13</v>
      </c>
      <c r="D58" s="22" t="s">
        <v>123</v>
      </c>
      <c r="E58" s="23" t="s">
        <v>10</v>
      </c>
      <c r="F58" s="24" t="s">
        <v>197</v>
      </c>
      <c r="G58" s="31" t="s">
        <v>196</v>
      </c>
      <c r="H58" s="47">
        <v>200</v>
      </c>
      <c r="I58" s="26">
        <v>43532</v>
      </c>
      <c r="J58" s="26">
        <v>43555</v>
      </c>
      <c r="K58" s="47"/>
      <c r="L58" s="15"/>
      <c r="M58" s="15"/>
    </row>
    <row r="59" spans="1:13" s="16" customFormat="1" ht="30" customHeight="1" x14ac:dyDescent="0.25">
      <c r="A59" s="27" t="s">
        <v>73</v>
      </c>
      <c r="B59" s="20" t="s">
        <v>176</v>
      </c>
      <c r="C59" s="21" t="s">
        <v>13</v>
      </c>
      <c r="D59" s="22" t="s">
        <v>96</v>
      </c>
      <c r="E59" s="23" t="s">
        <v>10</v>
      </c>
      <c r="F59" s="24" t="s">
        <v>146</v>
      </c>
      <c r="G59" s="31" t="s">
        <v>146</v>
      </c>
      <c r="H59" s="47">
        <v>7900</v>
      </c>
      <c r="I59" s="37">
        <v>43532</v>
      </c>
      <c r="J59" s="26">
        <v>43554</v>
      </c>
      <c r="K59" s="47"/>
      <c r="L59" s="15"/>
      <c r="M59" s="15"/>
    </row>
    <row r="60" spans="1:13" s="16" customFormat="1" ht="55.2" x14ac:dyDescent="0.25">
      <c r="A60" s="19" t="s">
        <v>41</v>
      </c>
      <c r="B60" s="20" t="s">
        <v>176</v>
      </c>
      <c r="C60" s="21" t="s">
        <v>13</v>
      </c>
      <c r="D60" s="22" t="s">
        <v>96</v>
      </c>
      <c r="E60" s="23" t="s">
        <v>10</v>
      </c>
      <c r="F60" s="24" t="s">
        <v>177</v>
      </c>
      <c r="G60" s="24" t="s">
        <v>178</v>
      </c>
      <c r="H60" s="47">
        <v>4959</v>
      </c>
      <c r="I60" s="26">
        <v>43535</v>
      </c>
      <c r="J60" s="26">
        <v>43555</v>
      </c>
      <c r="K60" s="47"/>
      <c r="L60" s="15"/>
      <c r="M60" s="15"/>
    </row>
    <row r="61" spans="1:13" s="16" customFormat="1" ht="30" customHeight="1" x14ac:dyDescent="0.25">
      <c r="A61" s="27" t="s">
        <v>62</v>
      </c>
      <c r="B61" s="20" t="s">
        <v>176</v>
      </c>
      <c r="C61" s="21" t="s">
        <v>13</v>
      </c>
      <c r="D61" s="22" t="s">
        <v>126</v>
      </c>
      <c r="E61" s="23" t="s">
        <v>10</v>
      </c>
      <c r="F61" s="31" t="s">
        <v>202</v>
      </c>
      <c r="G61" s="31" t="s">
        <v>202</v>
      </c>
      <c r="H61" s="47">
        <v>309</v>
      </c>
      <c r="I61" s="37">
        <v>43535</v>
      </c>
      <c r="J61" s="26">
        <v>43555</v>
      </c>
      <c r="K61" s="47"/>
      <c r="L61" s="15"/>
      <c r="M61" s="15"/>
    </row>
    <row r="62" spans="1:13" s="16" customFormat="1" ht="30" customHeight="1" x14ac:dyDescent="0.25">
      <c r="A62" s="19" t="s">
        <v>42</v>
      </c>
      <c r="B62" s="20" t="s">
        <v>176</v>
      </c>
      <c r="C62" s="21" t="s">
        <v>13</v>
      </c>
      <c r="D62" s="22" t="s">
        <v>110</v>
      </c>
      <c r="E62" s="23" t="s">
        <v>10</v>
      </c>
      <c r="F62" s="31" t="s">
        <v>206</v>
      </c>
      <c r="G62" s="31" t="s">
        <v>206</v>
      </c>
      <c r="H62" s="47">
        <v>20</v>
      </c>
      <c r="I62" s="26">
        <v>43538</v>
      </c>
      <c r="J62" s="26">
        <v>43538</v>
      </c>
      <c r="K62" s="47">
        <v>20</v>
      </c>
      <c r="L62" s="15"/>
      <c r="M62" s="15"/>
    </row>
    <row r="63" spans="1:13" s="16" customFormat="1" ht="30" customHeight="1" x14ac:dyDescent="0.25">
      <c r="A63" s="19" t="s">
        <v>43</v>
      </c>
      <c r="B63" s="20" t="s">
        <v>176</v>
      </c>
      <c r="C63" s="21" t="s">
        <v>13</v>
      </c>
      <c r="D63" s="22" t="s">
        <v>111</v>
      </c>
      <c r="E63" s="23" t="s">
        <v>10</v>
      </c>
      <c r="F63" s="31" t="s">
        <v>207</v>
      </c>
      <c r="G63" s="31" t="s">
        <v>207</v>
      </c>
      <c r="H63" s="47">
        <v>621</v>
      </c>
      <c r="I63" s="26">
        <v>43538</v>
      </c>
      <c r="J63" s="26">
        <v>43538</v>
      </c>
      <c r="K63" s="47">
        <v>621</v>
      </c>
      <c r="L63" s="15"/>
      <c r="M63" s="15"/>
    </row>
    <row r="64" spans="1:13" s="16" customFormat="1" ht="30" customHeight="1" x14ac:dyDescent="0.25">
      <c r="A64" s="19" t="s">
        <v>47</v>
      </c>
      <c r="B64" s="20" t="s">
        <v>176</v>
      </c>
      <c r="C64" s="21" t="s">
        <v>13</v>
      </c>
      <c r="D64" s="22" t="s">
        <v>96</v>
      </c>
      <c r="E64" s="23" t="s">
        <v>10</v>
      </c>
      <c r="F64" s="24" t="s">
        <v>177</v>
      </c>
      <c r="G64" s="24" t="s">
        <v>178</v>
      </c>
      <c r="H64" s="47">
        <v>4953</v>
      </c>
      <c r="I64" s="26">
        <v>43544</v>
      </c>
      <c r="J64" s="26">
        <v>43555</v>
      </c>
      <c r="K64" s="47"/>
      <c r="L64" s="15"/>
      <c r="M64" s="15"/>
    </row>
    <row r="65" spans="1:13" s="16" customFormat="1" ht="30" customHeight="1" x14ac:dyDescent="0.25">
      <c r="A65" s="27" t="s">
        <v>75</v>
      </c>
      <c r="B65" s="20" t="s">
        <v>176</v>
      </c>
      <c r="C65" s="21" t="s">
        <v>13</v>
      </c>
      <c r="D65" s="22" t="s">
        <v>137</v>
      </c>
      <c r="E65" s="23" t="s">
        <v>10</v>
      </c>
      <c r="F65" s="31" t="s">
        <v>218</v>
      </c>
      <c r="G65" s="31" t="s">
        <v>218</v>
      </c>
      <c r="H65" s="47">
        <v>600</v>
      </c>
      <c r="I65" s="26">
        <v>43544</v>
      </c>
      <c r="J65" s="26">
        <v>43555</v>
      </c>
      <c r="K65" s="47"/>
      <c r="L65" s="15"/>
      <c r="M65" s="15"/>
    </row>
    <row r="66" spans="1:13" s="16" customFormat="1" ht="30" customHeight="1" x14ac:dyDescent="0.25">
      <c r="A66" s="19" t="s">
        <v>49</v>
      </c>
      <c r="B66" s="20" t="s">
        <v>176</v>
      </c>
      <c r="C66" s="21" t="s">
        <v>13</v>
      </c>
      <c r="D66" s="22" t="s">
        <v>116</v>
      </c>
      <c r="E66" s="23" t="s">
        <v>10</v>
      </c>
      <c r="F66" s="31" t="s">
        <v>186</v>
      </c>
      <c r="G66" s="31" t="s">
        <v>186</v>
      </c>
      <c r="H66" s="47">
        <v>700</v>
      </c>
      <c r="I66" s="26">
        <v>43546</v>
      </c>
      <c r="J66" s="26">
        <v>43585</v>
      </c>
      <c r="K66" s="47"/>
      <c r="L66" s="15"/>
      <c r="M66" s="15"/>
    </row>
    <row r="67" spans="1:13" s="16" customFormat="1" ht="30" customHeight="1" x14ac:dyDescent="0.25">
      <c r="A67" s="19" t="s">
        <v>48</v>
      </c>
      <c r="B67" s="20" t="s">
        <v>176</v>
      </c>
      <c r="C67" s="21" t="s">
        <v>13</v>
      </c>
      <c r="D67" s="22" t="s">
        <v>115</v>
      </c>
      <c r="E67" s="23" t="s">
        <v>10</v>
      </c>
      <c r="F67" s="31" t="s">
        <v>210</v>
      </c>
      <c r="G67" s="31" t="s">
        <v>210</v>
      </c>
      <c r="H67" s="47">
        <v>217.5</v>
      </c>
      <c r="I67" s="26">
        <v>43551</v>
      </c>
      <c r="J67" s="26">
        <v>43591</v>
      </c>
      <c r="K67" s="47">
        <v>217.5</v>
      </c>
      <c r="L67" s="15"/>
      <c r="M67" s="15"/>
    </row>
    <row r="68" spans="1:13" s="16" customFormat="1" ht="30" customHeight="1" x14ac:dyDescent="0.25">
      <c r="A68" s="27" t="s">
        <v>64</v>
      </c>
      <c r="B68" s="20" t="s">
        <v>176</v>
      </c>
      <c r="C68" s="21" t="s">
        <v>13</v>
      </c>
      <c r="D68" s="22" t="s">
        <v>128</v>
      </c>
      <c r="E68" s="23" t="s">
        <v>10</v>
      </c>
      <c r="F68" s="31" t="s">
        <v>216</v>
      </c>
      <c r="G68" s="31" t="s">
        <v>216</v>
      </c>
      <c r="H68" s="47">
        <v>1790</v>
      </c>
      <c r="I68" s="26">
        <v>43551</v>
      </c>
      <c r="J68" s="26">
        <v>43592</v>
      </c>
      <c r="K68" s="47">
        <v>1790</v>
      </c>
      <c r="L68" s="15"/>
      <c r="M68" s="15"/>
    </row>
    <row r="69" spans="1:13" s="16" customFormat="1" ht="30" customHeight="1" x14ac:dyDescent="0.25">
      <c r="A69" s="19" t="s">
        <v>55</v>
      </c>
      <c r="B69" s="20" t="s">
        <v>176</v>
      </c>
      <c r="C69" s="21" t="s">
        <v>13</v>
      </c>
      <c r="D69" s="22" t="s">
        <v>121</v>
      </c>
      <c r="E69" s="23" t="s">
        <v>10</v>
      </c>
      <c r="F69" s="24" t="s">
        <v>201</v>
      </c>
      <c r="G69" s="24" t="s">
        <v>201</v>
      </c>
      <c r="H69" s="47">
        <v>80</v>
      </c>
      <c r="I69" s="37">
        <v>43556</v>
      </c>
      <c r="J69" s="26">
        <v>43558</v>
      </c>
      <c r="K69" s="47">
        <v>80</v>
      </c>
      <c r="L69" s="15"/>
      <c r="M69" s="15"/>
    </row>
    <row r="70" spans="1:13" s="16" customFormat="1" ht="30" customHeight="1" x14ac:dyDescent="0.25">
      <c r="A70" s="27" t="s">
        <v>65</v>
      </c>
      <c r="B70" s="20" t="s">
        <v>176</v>
      </c>
      <c r="C70" s="21" t="s">
        <v>13</v>
      </c>
      <c r="D70" s="22" t="s">
        <v>89</v>
      </c>
      <c r="E70" s="23" t="s">
        <v>10</v>
      </c>
      <c r="F70" s="24" t="s">
        <v>187</v>
      </c>
      <c r="G70" s="31" t="s">
        <v>187</v>
      </c>
      <c r="H70" s="47">
        <v>1900</v>
      </c>
      <c r="I70" s="26">
        <v>43556</v>
      </c>
      <c r="J70" s="26">
        <v>43558</v>
      </c>
      <c r="K70" s="47">
        <v>1900</v>
      </c>
      <c r="L70" s="15"/>
      <c r="M70" s="15"/>
    </row>
    <row r="71" spans="1:13" s="16" customFormat="1" ht="55.2" x14ac:dyDescent="0.25">
      <c r="A71" s="27" t="s">
        <v>57</v>
      </c>
      <c r="B71" s="20" t="s">
        <v>176</v>
      </c>
      <c r="C71" s="21" t="s">
        <v>13</v>
      </c>
      <c r="D71" s="22" t="s">
        <v>96</v>
      </c>
      <c r="E71" s="23" t="s">
        <v>10</v>
      </c>
      <c r="F71" s="24" t="s">
        <v>177</v>
      </c>
      <c r="G71" s="24" t="s">
        <v>178</v>
      </c>
      <c r="H71" s="47">
        <v>4946</v>
      </c>
      <c r="I71" s="37">
        <v>43558</v>
      </c>
      <c r="J71" s="26">
        <v>43585</v>
      </c>
      <c r="K71" s="47"/>
      <c r="L71" s="15"/>
      <c r="M71" s="15"/>
    </row>
    <row r="72" spans="1:13" s="16" customFormat="1" ht="30" customHeight="1" x14ac:dyDescent="0.25">
      <c r="A72" s="27" t="s">
        <v>160</v>
      </c>
      <c r="B72" s="20" t="s">
        <v>176</v>
      </c>
      <c r="C72" s="21" t="s">
        <v>13</v>
      </c>
      <c r="D72" s="22" t="s">
        <v>171</v>
      </c>
      <c r="E72" s="23" t="s">
        <v>10</v>
      </c>
      <c r="F72" s="31" t="s">
        <v>191</v>
      </c>
      <c r="G72" s="31" t="s">
        <v>191</v>
      </c>
      <c r="H72" s="47">
        <v>1000</v>
      </c>
      <c r="I72" s="26">
        <v>43559</v>
      </c>
      <c r="J72" s="26">
        <v>43830</v>
      </c>
      <c r="K72" s="47"/>
      <c r="L72" s="15"/>
      <c r="M72" s="15"/>
    </row>
    <row r="73" spans="1:13" s="16" customFormat="1" ht="30" customHeight="1" x14ac:dyDescent="0.25">
      <c r="A73" s="27" t="s">
        <v>60</v>
      </c>
      <c r="B73" s="20" t="s">
        <v>176</v>
      </c>
      <c r="C73" s="21" t="s">
        <v>13</v>
      </c>
      <c r="D73" s="22" t="s">
        <v>89</v>
      </c>
      <c r="E73" s="23" t="s">
        <v>10</v>
      </c>
      <c r="F73" s="31" t="s">
        <v>185</v>
      </c>
      <c r="G73" s="31" t="s">
        <v>185</v>
      </c>
      <c r="H73" s="47">
        <v>139</v>
      </c>
      <c r="I73" s="37">
        <v>43560</v>
      </c>
      <c r="J73" s="26">
        <v>43585</v>
      </c>
      <c r="K73" s="47"/>
      <c r="L73" s="15"/>
      <c r="M73" s="15"/>
    </row>
    <row r="74" spans="1:13" s="16" customFormat="1" ht="30" customHeight="1" x14ac:dyDescent="0.25">
      <c r="A74" s="19" t="s">
        <v>53</v>
      </c>
      <c r="B74" s="20" t="s">
        <v>176</v>
      </c>
      <c r="C74" s="21" t="s">
        <v>13</v>
      </c>
      <c r="D74" s="22" t="s">
        <v>120</v>
      </c>
      <c r="E74" s="23" t="s">
        <v>10</v>
      </c>
      <c r="F74" s="31" t="s">
        <v>186</v>
      </c>
      <c r="G74" s="31" t="s">
        <v>186</v>
      </c>
      <c r="H74" s="47">
        <v>800</v>
      </c>
      <c r="I74" s="26">
        <v>43563</v>
      </c>
      <c r="J74" s="26">
        <v>43616</v>
      </c>
      <c r="K74" s="47"/>
      <c r="L74" s="15"/>
      <c r="M74" s="15"/>
    </row>
    <row r="75" spans="1:13" s="16" customFormat="1" ht="30" customHeight="1" x14ac:dyDescent="0.25">
      <c r="A75" s="27" t="s">
        <v>78</v>
      </c>
      <c r="B75" s="20" t="s">
        <v>176</v>
      </c>
      <c r="C75" s="21" t="s">
        <v>13</v>
      </c>
      <c r="D75" s="22" t="s">
        <v>140</v>
      </c>
      <c r="E75" s="23" t="s">
        <v>10</v>
      </c>
      <c r="F75" s="31" t="s">
        <v>219</v>
      </c>
      <c r="G75" s="31" t="s">
        <v>219</v>
      </c>
      <c r="H75" s="47">
        <v>96</v>
      </c>
      <c r="I75" s="26">
        <v>43563</v>
      </c>
      <c r="J75" s="26">
        <v>43585</v>
      </c>
      <c r="K75" s="47"/>
      <c r="L75" s="15"/>
      <c r="M75" s="15"/>
    </row>
    <row r="76" spans="1:13" s="16" customFormat="1" ht="41.4" x14ac:dyDescent="0.25">
      <c r="A76" s="27" t="s">
        <v>79</v>
      </c>
      <c r="B76" s="20" t="s">
        <v>176</v>
      </c>
      <c r="C76" s="21" t="s">
        <v>13</v>
      </c>
      <c r="D76" s="22" t="s">
        <v>141</v>
      </c>
      <c r="E76" s="23" t="s">
        <v>10</v>
      </c>
      <c r="F76" s="24" t="s">
        <v>238</v>
      </c>
      <c r="G76" s="24" t="s">
        <v>238</v>
      </c>
      <c r="H76" s="47">
        <v>2490</v>
      </c>
      <c r="I76" s="37">
        <v>43563</v>
      </c>
      <c r="J76" s="26">
        <v>43564</v>
      </c>
      <c r="K76" s="47">
        <v>2490</v>
      </c>
      <c r="L76" s="15"/>
      <c r="M76" s="15"/>
    </row>
    <row r="77" spans="1:13" s="16" customFormat="1" ht="30" customHeight="1" x14ac:dyDescent="0.25">
      <c r="A77" s="19" t="s">
        <v>54</v>
      </c>
      <c r="B77" s="20" t="s">
        <v>176</v>
      </c>
      <c r="C77" s="21" t="s">
        <v>13</v>
      </c>
      <c r="D77" s="22" t="s">
        <v>96</v>
      </c>
      <c r="E77" s="23" t="s">
        <v>10</v>
      </c>
      <c r="F77" s="24" t="s">
        <v>177</v>
      </c>
      <c r="G77" s="31" t="s">
        <v>179</v>
      </c>
      <c r="H77" s="47">
        <v>4967</v>
      </c>
      <c r="I77" s="26">
        <v>43571</v>
      </c>
      <c r="J77" s="26">
        <v>43572</v>
      </c>
      <c r="K77" s="47"/>
      <c r="L77" s="15"/>
      <c r="M77" s="15"/>
    </row>
    <row r="78" spans="1:13" s="16" customFormat="1" ht="30" customHeight="1" x14ac:dyDescent="0.25">
      <c r="A78" s="19" t="s">
        <v>56</v>
      </c>
      <c r="B78" s="20" t="s">
        <v>176</v>
      </c>
      <c r="C78" s="21" t="s">
        <v>13</v>
      </c>
      <c r="D78" s="22" t="s">
        <v>122</v>
      </c>
      <c r="E78" s="23" t="s">
        <v>10</v>
      </c>
      <c r="F78" s="31" t="s">
        <v>213</v>
      </c>
      <c r="G78" s="31" t="s">
        <v>213</v>
      </c>
      <c r="H78" s="47">
        <v>635</v>
      </c>
      <c r="I78" s="37">
        <v>43571</v>
      </c>
      <c r="J78" s="26">
        <v>43585</v>
      </c>
      <c r="K78" s="47"/>
      <c r="L78" s="15"/>
      <c r="M78" s="15"/>
    </row>
    <row r="79" spans="1:13" s="16" customFormat="1" ht="30" customHeight="1" x14ac:dyDescent="0.25">
      <c r="A79" s="27" t="s">
        <v>70</v>
      </c>
      <c r="B79" s="20" t="s">
        <v>176</v>
      </c>
      <c r="C79" s="21" t="s">
        <v>13</v>
      </c>
      <c r="D79" s="22" t="s">
        <v>133</v>
      </c>
      <c r="E79" s="23" t="s">
        <v>10</v>
      </c>
      <c r="F79" s="24" t="s">
        <v>214</v>
      </c>
      <c r="G79" s="24" t="s">
        <v>214</v>
      </c>
      <c r="H79" s="47">
        <v>660</v>
      </c>
      <c r="I79" s="26">
        <v>43572</v>
      </c>
      <c r="J79" s="26">
        <v>43585</v>
      </c>
      <c r="K79" s="47"/>
      <c r="L79" s="15"/>
      <c r="M79" s="15"/>
    </row>
    <row r="80" spans="1:13" s="16" customFormat="1" ht="30" customHeight="1" x14ac:dyDescent="0.25">
      <c r="A80" s="19" t="s">
        <v>59</v>
      </c>
      <c r="B80" s="20" t="s">
        <v>176</v>
      </c>
      <c r="C80" s="21" t="s">
        <v>13</v>
      </c>
      <c r="D80" s="22" t="s">
        <v>124</v>
      </c>
      <c r="E80" s="23" t="s">
        <v>10</v>
      </c>
      <c r="F80" s="31" t="s">
        <v>200</v>
      </c>
      <c r="G80" s="31" t="s">
        <v>200</v>
      </c>
      <c r="H80" s="47">
        <v>200</v>
      </c>
      <c r="I80" s="29">
        <v>43579</v>
      </c>
      <c r="J80" s="29">
        <v>43830</v>
      </c>
      <c r="K80" s="47"/>
      <c r="L80" s="15"/>
      <c r="M80" s="15"/>
    </row>
    <row r="81" spans="1:13" s="16" customFormat="1" ht="30" customHeight="1" x14ac:dyDescent="0.25">
      <c r="A81" s="27" t="s">
        <v>76</v>
      </c>
      <c r="B81" s="20" t="s">
        <v>176</v>
      </c>
      <c r="C81" s="21" t="s">
        <v>13</v>
      </c>
      <c r="D81" s="22" t="s">
        <v>138</v>
      </c>
      <c r="E81" s="23" t="s">
        <v>10</v>
      </c>
      <c r="F81" s="24" t="s">
        <v>238</v>
      </c>
      <c r="G81" s="24" t="s">
        <v>238</v>
      </c>
      <c r="H81" s="47">
        <v>5612</v>
      </c>
      <c r="I81" s="26">
        <v>43579</v>
      </c>
      <c r="J81" s="26">
        <v>43584</v>
      </c>
      <c r="K81" s="47">
        <v>5612</v>
      </c>
      <c r="L81" s="15"/>
      <c r="M81" s="15"/>
    </row>
    <row r="82" spans="1:13" s="16" customFormat="1" ht="30" customHeight="1" x14ac:dyDescent="0.25">
      <c r="A82" s="27" t="s">
        <v>77</v>
      </c>
      <c r="B82" s="20" t="s">
        <v>176</v>
      </c>
      <c r="C82" s="21" t="s">
        <v>13</v>
      </c>
      <c r="D82" s="22" t="s">
        <v>139</v>
      </c>
      <c r="E82" s="23" t="s">
        <v>10</v>
      </c>
      <c r="F82" s="31" t="s">
        <v>185</v>
      </c>
      <c r="G82" s="31" t="s">
        <v>185</v>
      </c>
      <c r="H82" s="47">
        <v>1110</v>
      </c>
      <c r="I82" s="26">
        <v>43579</v>
      </c>
      <c r="J82" s="26">
        <v>43585</v>
      </c>
      <c r="K82" s="47"/>
      <c r="L82" s="15"/>
      <c r="M82" s="15"/>
    </row>
    <row r="83" spans="1:13" s="16" customFormat="1" ht="30" customHeight="1" x14ac:dyDescent="0.25">
      <c r="A83" s="27" t="s">
        <v>86</v>
      </c>
      <c r="B83" s="20" t="s">
        <v>176</v>
      </c>
      <c r="C83" s="21" t="s">
        <v>13</v>
      </c>
      <c r="D83" s="22" t="s">
        <v>138</v>
      </c>
      <c r="E83" s="23" t="s">
        <v>10</v>
      </c>
      <c r="F83" s="24" t="s">
        <v>238</v>
      </c>
      <c r="G83" s="24" t="s">
        <v>238</v>
      </c>
      <c r="H83" s="47">
        <v>1690</v>
      </c>
      <c r="I83" s="26">
        <v>43579</v>
      </c>
      <c r="J83" s="26">
        <v>43584</v>
      </c>
      <c r="K83" s="47">
        <v>1690</v>
      </c>
      <c r="L83" s="15"/>
      <c r="M83" s="15"/>
    </row>
    <row r="84" spans="1:13" s="16" customFormat="1" ht="30" customHeight="1" x14ac:dyDescent="0.25">
      <c r="A84" s="27" t="s">
        <v>69</v>
      </c>
      <c r="B84" s="20" t="s">
        <v>176</v>
      </c>
      <c r="C84" s="21" t="s">
        <v>13</v>
      </c>
      <c r="D84" s="22" t="s">
        <v>132</v>
      </c>
      <c r="E84" s="23" t="s">
        <v>10</v>
      </c>
      <c r="F84" s="24" t="s">
        <v>240</v>
      </c>
      <c r="G84" s="24" t="s">
        <v>214</v>
      </c>
      <c r="H84" s="47">
        <v>3300</v>
      </c>
      <c r="I84" s="37">
        <v>43581</v>
      </c>
      <c r="J84" s="26">
        <v>43830</v>
      </c>
      <c r="K84" s="47"/>
      <c r="L84" s="15"/>
      <c r="M84" s="15"/>
    </row>
    <row r="85" spans="1:13" s="16" customFormat="1" ht="30" customHeight="1" x14ac:dyDescent="0.25">
      <c r="A85" s="19" t="s">
        <v>51</v>
      </c>
      <c r="B85" s="20" t="s">
        <v>176</v>
      </c>
      <c r="C85" s="21" t="s">
        <v>13</v>
      </c>
      <c r="D85" s="22" t="s">
        <v>118</v>
      </c>
      <c r="E85" s="23" t="s">
        <v>10</v>
      </c>
      <c r="F85" s="31" t="s">
        <v>211</v>
      </c>
      <c r="G85" s="31" t="s">
        <v>211</v>
      </c>
      <c r="H85" s="47">
        <v>100</v>
      </c>
      <c r="I85" s="26">
        <v>43585</v>
      </c>
      <c r="J85" s="26">
        <v>43585</v>
      </c>
      <c r="K85" s="47"/>
      <c r="L85" s="15"/>
      <c r="M85" s="15"/>
    </row>
    <row r="86" spans="1:13" s="16" customFormat="1" ht="30" customHeight="1" x14ac:dyDescent="0.25">
      <c r="A86" s="27" t="s">
        <v>85</v>
      </c>
      <c r="B86" s="20" t="s">
        <v>176</v>
      </c>
      <c r="C86" s="21" t="s">
        <v>13</v>
      </c>
      <c r="D86" s="22" t="s">
        <v>96</v>
      </c>
      <c r="E86" s="23" t="s">
        <v>10</v>
      </c>
      <c r="F86" s="24" t="s">
        <v>182</v>
      </c>
      <c r="G86" s="31" t="s">
        <v>183</v>
      </c>
      <c r="H86" s="47">
        <v>4963</v>
      </c>
      <c r="I86" s="26">
        <v>43585</v>
      </c>
      <c r="J86" s="26">
        <v>43616</v>
      </c>
      <c r="K86" s="47"/>
      <c r="L86" s="15"/>
      <c r="M86" s="15"/>
    </row>
    <row r="87" spans="1:13" s="16" customFormat="1" ht="30" customHeight="1" x14ac:dyDescent="0.25">
      <c r="A87" s="19" t="s">
        <v>52</v>
      </c>
      <c r="B87" s="20" t="s">
        <v>176</v>
      </c>
      <c r="C87" s="21" t="s">
        <v>13</v>
      </c>
      <c r="D87" s="36" t="s">
        <v>119</v>
      </c>
      <c r="E87" s="23" t="s">
        <v>10</v>
      </c>
      <c r="F87" s="31" t="s">
        <v>212</v>
      </c>
      <c r="G87" s="31" t="s">
        <v>212</v>
      </c>
      <c r="H87" s="47">
        <v>8320</v>
      </c>
      <c r="I87" s="26">
        <v>43587</v>
      </c>
      <c r="J87" s="26">
        <v>43588</v>
      </c>
      <c r="K87" s="47">
        <v>8320</v>
      </c>
      <c r="L87" s="15"/>
      <c r="M87" s="15"/>
    </row>
    <row r="88" spans="1:13" s="16" customFormat="1" ht="30" customHeight="1" x14ac:dyDescent="0.25">
      <c r="A88" s="27" t="s">
        <v>84</v>
      </c>
      <c r="B88" s="20" t="s">
        <v>176</v>
      </c>
      <c r="C88" s="21" t="s">
        <v>13</v>
      </c>
      <c r="D88" s="22" t="s">
        <v>145</v>
      </c>
      <c r="E88" s="23" t="s">
        <v>10</v>
      </c>
      <c r="F88" s="24" t="s">
        <v>211</v>
      </c>
      <c r="G88" s="24" t="s">
        <v>211</v>
      </c>
      <c r="H88" s="47">
        <v>132</v>
      </c>
      <c r="I88" s="26">
        <v>43588</v>
      </c>
      <c r="J88" s="26">
        <v>43616</v>
      </c>
      <c r="K88" s="47"/>
      <c r="L88" s="15"/>
      <c r="M88" s="15"/>
    </row>
    <row r="89" spans="1:13" s="16" customFormat="1" ht="30" customHeight="1" x14ac:dyDescent="0.25">
      <c r="A89" s="27" t="s">
        <v>83</v>
      </c>
      <c r="B89" s="20" t="s">
        <v>176</v>
      </c>
      <c r="C89" s="21" t="s">
        <v>13</v>
      </c>
      <c r="D89" s="22" t="s">
        <v>144</v>
      </c>
      <c r="E89" s="23" t="s">
        <v>10</v>
      </c>
      <c r="F89" s="24" t="s">
        <v>222</v>
      </c>
      <c r="G89" s="24" t="s">
        <v>222</v>
      </c>
      <c r="H89" s="47">
        <v>112</v>
      </c>
      <c r="I89" s="37">
        <v>43591</v>
      </c>
      <c r="J89" s="26">
        <v>43616</v>
      </c>
      <c r="K89" s="47"/>
      <c r="L89" s="15"/>
      <c r="M89" s="15"/>
    </row>
    <row r="90" spans="1:13" s="16" customFormat="1" ht="30" customHeight="1" x14ac:dyDescent="0.25">
      <c r="A90" s="27" t="s">
        <v>81</v>
      </c>
      <c r="B90" s="20" t="s">
        <v>176</v>
      </c>
      <c r="C90" s="21" t="s">
        <v>13</v>
      </c>
      <c r="D90" s="22" t="s">
        <v>142</v>
      </c>
      <c r="E90" s="23" t="s">
        <v>10</v>
      </c>
      <c r="F90" s="31" t="s">
        <v>202</v>
      </c>
      <c r="G90" s="31" t="s">
        <v>202</v>
      </c>
      <c r="H90" s="47">
        <v>400</v>
      </c>
      <c r="I90" s="37">
        <v>43595</v>
      </c>
      <c r="J90" s="26">
        <v>43616</v>
      </c>
      <c r="K90" s="47"/>
      <c r="L90" s="15"/>
      <c r="M90" s="15"/>
    </row>
    <row r="91" spans="1:13" s="16" customFormat="1" ht="30" customHeight="1" x14ac:dyDescent="0.25">
      <c r="A91" s="27" t="s">
        <v>82</v>
      </c>
      <c r="B91" s="20" t="s">
        <v>176</v>
      </c>
      <c r="C91" s="21" t="s">
        <v>13</v>
      </c>
      <c r="D91" s="22" t="s">
        <v>143</v>
      </c>
      <c r="E91" s="23" t="s">
        <v>10</v>
      </c>
      <c r="F91" s="31" t="s">
        <v>221</v>
      </c>
      <c r="G91" s="31" t="s">
        <v>221</v>
      </c>
      <c r="H91" s="47">
        <v>530</v>
      </c>
      <c r="I91" s="37">
        <v>43595</v>
      </c>
      <c r="J91" s="26">
        <v>43616</v>
      </c>
      <c r="K91" s="47"/>
      <c r="L91" s="15"/>
      <c r="M91" s="15"/>
    </row>
    <row r="92" spans="1:13" s="16" customFormat="1" ht="69" x14ac:dyDescent="0.25">
      <c r="A92" s="27" t="s">
        <v>80</v>
      </c>
      <c r="B92" s="20" t="s">
        <v>176</v>
      </c>
      <c r="C92" s="21" t="s">
        <v>13</v>
      </c>
      <c r="D92" s="22" t="s">
        <v>96</v>
      </c>
      <c r="E92" s="23" t="s">
        <v>10</v>
      </c>
      <c r="F92" s="24" t="s">
        <v>180</v>
      </c>
      <c r="G92" s="31" t="s">
        <v>181</v>
      </c>
      <c r="H92" s="47">
        <v>4924</v>
      </c>
      <c r="I92" s="37">
        <v>43598</v>
      </c>
      <c r="J92" s="26">
        <v>43616</v>
      </c>
      <c r="K92" s="47"/>
      <c r="L92" s="15"/>
      <c r="M92" s="15"/>
    </row>
    <row r="93" spans="1:13" s="16" customFormat="1" ht="12" x14ac:dyDescent="0.25">
      <c r="A93" s="8"/>
      <c r="B93" s="13"/>
      <c r="C93" s="14"/>
      <c r="D93" s="12"/>
      <c r="E93" s="17"/>
      <c r="F93" s="9"/>
      <c r="G93" s="3"/>
      <c r="H93" s="10"/>
      <c r="I93" s="11"/>
      <c r="J93" s="11"/>
      <c r="K93" s="6"/>
      <c r="L93" s="15"/>
      <c r="M93" s="15"/>
    </row>
    <row r="94" spans="1:13" s="16" customFormat="1" ht="12" x14ac:dyDescent="0.25">
      <c r="A94" s="8"/>
      <c r="B94" s="13"/>
      <c r="C94" s="14"/>
      <c r="D94" s="12"/>
      <c r="E94" s="17"/>
      <c r="F94" s="9"/>
      <c r="G94" s="3"/>
      <c r="H94" s="10"/>
      <c r="I94" s="11"/>
      <c r="J94" s="11"/>
      <c r="K94" s="6"/>
      <c r="L94" s="15"/>
      <c r="M94" s="15"/>
    </row>
    <row r="95" spans="1:13" s="16" customFormat="1" ht="12" x14ac:dyDescent="0.25">
      <c r="A95" s="8"/>
      <c r="B95" s="13"/>
      <c r="C95" s="14"/>
      <c r="D95" s="12"/>
      <c r="E95" s="17"/>
      <c r="F95" s="9"/>
      <c r="G95" s="3"/>
      <c r="H95" s="10"/>
      <c r="I95" s="11"/>
      <c r="J95" s="11"/>
      <c r="K95" s="6"/>
      <c r="L95" s="15"/>
      <c r="M95" s="15"/>
    </row>
    <row r="96" spans="1:13" s="16" customFormat="1" ht="12" x14ac:dyDescent="0.25">
      <c r="A96" s="8"/>
      <c r="B96" s="13"/>
      <c r="C96" s="14"/>
      <c r="D96" s="12"/>
      <c r="E96" s="17"/>
      <c r="F96" s="9"/>
      <c r="G96" s="3"/>
      <c r="H96" s="10"/>
      <c r="I96" s="11"/>
      <c r="J96" s="11"/>
      <c r="K96" s="6"/>
      <c r="L96" s="15"/>
      <c r="M96" s="15"/>
    </row>
    <row r="97" spans="1:13" s="16" customFormat="1" ht="12" x14ac:dyDescent="0.25">
      <c r="A97" s="8"/>
      <c r="B97" s="13"/>
      <c r="C97" s="14"/>
      <c r="D97" s="12"/>
      <c r="E97" s="17"/>
      <c r="F97" s="9"/>
      <c r="G97" s="3"/>
      <c r="H97" s="10"/>
      <c r="I97" s="11"/>
      <c r="J97" s="11"/>
      <c r="K97" s="6"/>
      <c r="L97" s="15"/>
      <c r="M97" s="15"/>
    </row>
    <row r="98" spans="1:13" s="16" customFormat="1" ht="12" x14ac:dyDescent="0.25">
      <c r="A98" s="8"/>
      <c r="B98" s="13"/>
      <c r="C98" s="14"/>
      <c r="D98" s="12"/>
      <c r="E98" s="17"/>
      <c r="F98" s="9"/>
      <c r="G98" s="3"/>
      <c r="H98" s="10"/>
      <c r="I98" s="11"/>
      <c r="J98" s="11"/>
      <c r="K98" s="6"/>
      <c r="L98" s="15"/>
      <c r="M98" s="15"/>
    </row>
    <row r="99" spans="1:13" s="16" customFormat="1" ht="12" x14ac:dyDescent="0.25">
      <c r="A99" s="8"/>
      <c r="B99" s="13"/>
      <c r="C99" s="14"/>
      <c r="D99" s="12"/>
      <c r="E99" s="17"/>
      <c r="F99" s="9"/>
      <c r="G99" s="3"/>
      <c r="H99" s="10"/>
      <c r="I99" s="11"/>
      <c r="J99" s="11"/>
      <c r="K99" s="6"/>
      <c r="L99" s="15"/>
      <c r="M99" s="15"/>
    </row>
    <row r="100" spans="1:13" s="16" customFormat="1" ht="12" x14ac:dyDescent="0.25">
      <c r="A100" s="8"/>
      <c r="B100" s="13"/>
      <c r="C100" s="14"/>
      <c r="D100" s="12"/>
      <c r="E100" s="17"/>
      <c r="F100" s="9"/>
      <c r="G100" s="3"/>
      <c r="H100" s="10"/>
      <c r="I100" s="11"/>
      <c r="J100" s="11"/>
      <c r="K100" s="6"/>
      <c r="L100" s="15"/>
      <c r="M100" s="15"/>
    </row>
    <row r="101" spans="1:13" x14ac:dyDescent="0.3">
      <c r="C101" s="18"/>
    </row>
  </sheetData>
  <autoFilter ref="A1:N10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&amp;RPag.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B48833-E94A-4888-A253-C90C25C858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DCAFB4-2ABF-40E6-A92C-C23285C83585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2BFCA82-417D-45E8-AD83-80AD0C3E2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I_trimestre</vt:lpstr>
      <vt:lpstr>II_trimestre</vt:lpstr>
      <vt:lpstr>Foglio1</vt:lpstr>
      <vt:lpstr>I_trimestre!Area_stampa</vt:lpstr>
      <vt:lpstr>II_trimestre!Area_stampa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Utente</cp:lastModifiedBy>
  <cp:lastPrinted>2019-04-11T09:05:26Z</cp:lastPrinted>
  <dcterms:created xsi:type="dcterms:W3CDTF">2014-01-29T13:24:45Z</dcterms:created>
  <dcterms:modified xsi:type="dcterms:W3CDTF">2019-06-19T09:52:21Z</dcterms:modified>
</cp:coreProperties>
</file>