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1075" windowHeight="9855" activeTab="3"/>
  </bookViews>
  <sheets>
    <sheet name="I_trim_2016" sheetId="1" r:id="rId1"/>
    <sheet name="II_trim_2016" sheetId="4" r:id="rId2"/>
    <sheet name="III_trim_2016" sheetId="5" r:id="rId3"/>
    <sheet name="VI_trim_2016" sheetId="6" r:id="rId4"/>
    <sheet name="Foglio3" sheetId="3" r:id="rId5"/>
  </sheets>
  <definedNames>
    <definedName name="_xlnm.Print_Area" localSheetId="0">I_trim_2016!$A$1:$G$18</definedName>
    <definedName name="_xlnm.Print_Area" localSheetId="1">II_trim_2016!$A$1:$G$18</definedName>
    <definedName name="_xlnm.Print_Area" localSheetId="2">III_trim_2016!$A$1:$G$18</definedName>
    <definedName name="_xlnm.Print_Area" localSheetId="3">VI_trim_2016!$A$1:$G$18</definedName>
  </definedNames>
  <calcPr calcId="145621"/>
</workbook>
</file>

<file path=xl/calcChain.xml><?xml version="1.0" encoding="utf-8"?>
<calcChain xmlns="http://schemas.openxmlformats.org/spreadsheetml/2006/main">
  <c r="C6" i="6" l="1"/>
  <c r="G6" i="6"/>
  <c r="F6" i="6"/>
  <c r="E6" i="6"/>
  <c r="D6" i="6"/>
  <c r="C5" i="6"/>
  <c r="E5" i="6"/>
  <c r="D5" i="6"/>
  <c r="B6" i="6"/>
  <c r="B5" i="6"/>
  <c r="F6" i="5"/>
  <c r="D6" i="5"/>
  <c r="C6" i="5"/>
  <c r="E5" i="5"/>
  <c r="C5" i="5"/>
  <c r="B6" i="5"/>
  <c r="B5" i="5"/>
  <c r="F6" i="4"/>
  <c r="G6" i="4"/>
  <c r="D6" i="4"/>
  <c r="C6" i="4"/>
  <c r="E5" i="4"/>
  <c r="C5" i="4"/>
  <c r="B6" i="4"/>
  <c r="B5" i="4"/>
  <c r="C6" i="1"/>
  <c r="G6" i="1"/>
  <c r="E6" i="1"/>
  <c r="D6" i="1"/>
  <c r="C5" i="1"/>
  <c r="D5" i="1" l="1"/>
  <c r="B6" i="1"/>
  <c r="B5" i="1"/>
  <c r="G15" i="6" l="1"/>
  <c r="F15" i="6"/>
  <c r="E15" i="6"/>
  <c r="D15" i="6"/>
  <c r="G14" i="6"/>
  <c r="F14" i="6"/>
  <c r="E14" i="6"/>
  <c r="D14" i="6"/>
  <c r="C15" i="6"/>
  <c r="C14" i="6"/>
  <c r="C15" i="5" l="1"/>
  <c r="C14" i="4" l="1"/>
  <c r="C14" i="5" l="1"/>
  <c r="G15" i="5"/>
  <c r="F15" i="5"/>
  <c r="D15" i="5"/>
  <c r="G14" i="5"/>
  <c r="F14" i="5"/>
  <c r="E14" i="5"/>
  <c r="D14" i="5"/>
  <c r="E15" i="5"/>
  <c r="G14" i="4"/>
  <c r="G15" i="4"/>
  <c r="G15" i="1"/>
  <c r="G14" i="1"/>
  <c r="C15" i="4" l="1"/>
  <c r="F15" i="4"/>
  <c r="E15" i="4"/>
  <c r="D15" i="4"/>
  <c r="F14" i="4"/>
  <c r="E14" i="4"/>
  <c r="D14" i="4"/>
  <c r="C14" i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<sst xmlns="http://schemas.openxmlformats.org/spreadsheetml/2006/main" count="96" uniqueCount="18">
  <si>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</si>
  <si>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</si>
  <si>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</si>
  <si>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</si>
  <si>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</si>
  <si>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</si>
  <si>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</si>
  <si>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</si>
  <si>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</si>
  <si>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</si>
  <si>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</si>
  <si>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</si>
  <si>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PERIODO DI RIFERIMENTO DAL 01/01/2016 AL 31/03/2016</t>
  </si>
  <si>
    <t>ALTRE ASSENZE *</t>
  </si>
  <si>
    <t>* le "altre assenze" sono relative ad una maternità</t>
  </si>
  <si>
    <t>PERIODO DI RIFERIMENTO DAL 01/04/2016 AL 30/06/2016</t>
  </si>
  <si>
    <t>PERIODO DI RIFERIMENTO DAL 01/07/2016 AL 30/09/2016</t>
  </si>
  <si>
    <t>PERIODO DI RIFERIMENTO DAL 01/10/2016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</si>
</sst>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G18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12</v>
      </c>
      <c r="B2" s="28"/>
      <c r="C2" s="28"/>
      <c r="D2" s="28"/>
      <c r="E2" s="28"/>
      <c r="F2" s="28"/>
      <c r="G2" s="29"/>
    </row>
    <row r="3" spans="1:8" ht="15.75" customHeight="1" x14ac:dyDescent="0.25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25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25">
      <c r="A5" s="1" t="s">
        <v>0</v>
      </c>
      <c r="B5" s="1">
        <f>(24+26+26)*2</f>
        <v>152</v>
      </c>
      <c r="C5" s="9">
        <f>24+24+24+24+26+26+1</f>
        <v>149</v>
      </c>
      <c r="D5" s="1">
        <f>1+1+1</f>
        <v>3</v>
      </c>
      <c r="E5" s="1">
        <v>0</v>
      </c>
      <c r="F5" s="1">
        <v>0</v>
      </c>
      <c r="G5" s="1">
        <v>0</v>
      </c>
    </row>
    <row r="6" spans="1:8" x14ac:dyDescent="0.25">
      <c r="A6" s="1" t="s">
        <v>1</v>
      </c>
      <c r="B6" s="1">
        <f>24+26+26+19+19+22+22+22+22</f>
        <v>202</v>
      </c>
      <c r="C6" s="9">
        <f>19+22+18+25+27+2</f>
        <v>113</v>
      </c>
      <c r="D6" s="1">
        <f>2+3</f>
        <v>5</v>
      </c>
      <c r="E6" s="1">
        <f>19+22+9+20</f>
        <v>70</v>
      </c>
      <c r="F6" s="1">
        <v>14</v>
      </c>
      <c r="G6" s="1">
        <f>E6</f>
        <v>70</v>
      </c>
    </row>
    <row r="8" spans="1:8" x14ac:dyDescent="0.25">
      <c r="B8" s="7"/>
    </row>
    <row r="10" spans="1:8" ht="15.75" x14ac:dyDescent="0.25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25">
      <c r="A11" s="17" t="s">
        <v>12</v>
      </c>
      <c r="B11" s="17"/>
      <c r="C11" s="17"/>
      <c r="D11" s="17"/>
      <c r="E11" s="17"/>
      <c r="F11" s="17"/>
      <c r="G11" s="17"/>
    </row>
    <row r="12" spans="1:8" ht="27" customHeight="1" x14ac:dyDescent="0.25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25">
      <c r="A13" s="25"/>
      <c r="B13" s="26"/>
      <c r="C13" s="19"/>
      <c r="D13" s="4" t="s">
        <v>3</v>
      </c>
      <c r="E13" s="4" t="s">
        <v>5</v>
      </c>
      <c r="F13" s="4" t="s">
        <v>13</v>
      </c>
      <c r="G13" s="4" t="s">
        <v>11</v>
      </c>
    </row>
    <row r="14" spans="1:8" x14ac:dyDescent="0.25">
      <c r="A14" s="13" t="s">
        <v>0</v>
      </c>
      <c r="B14" s="14"/>
      <c r="C14" s="8">
        <f>C5/B5</f>
        <v>0.98026315789473684</v>
      </c>
      <c r="D14" s="3">
        <f>D5/B5</f>
        <v>1.9736842105263157E-2</v>
      </c>
      <c r="E14" s="3">
        <f>E5/B5</f>
        <v>0</v>
      </c>
      <c r="F14" s="3">
        <f>F5/B5</f>
        <v>0</v>
      </c>
      <c r="G14" s="1">
        <f>G5</f>
        <v>0</v>
      </c>
    </row>
    <row r="15" spans="1:8" x14ac:dyDescent="0.25">
      <c r="A15" s="13" t="s">
        <v>1</v>
      </c>
      <c r="B15" s="14"/>
      <c r="C15" s="8">
        <f>C6/B6</f>
        <v>0.55940594059405946</v>
      </c>
      <c r="D15" s="3">
        <f>D6/B6</f>
        <v>2.4752475247524754E-2</v>
      </c>
      <c r="E15" s="3">
        <f>E6/B6</f>
        <v>0.34653465346534651</v>
      </c>
      <c r="F15" s="3">
        <f>F6/B6</f>
        <v>6.9306930693069313E-2</v>
      </c>
      <c r="G15" s="1">
        <f>G6</f>
        <v>70</v>
      </c>
    </row>
    <row r="18" spans="5:5" x14ac:dyDescent="0.25">
      <c r="E18" s="12" t="s">
        <v>14</v>
      </c>
    </row>
  </sheetData>
  <mergeCells count="13">
    <mergeCell ref="A1:G1"/>
    <mergeCell ref="A2:G2"/>
    <mergeCell ref="D3:G3"/>
    <mergeCell ref="C3:C4"/>
    <mergeCell ref="A14:B14"/>
    <mergeCell ref="A15:B15"/>
    <mergeCell ref="A3:A4"/>
    <mergeCell ref="A10:G10"/>
    <mergeCell ref="A11:G11"/>
    <mergeCell ref="C12:C13"/>
    <mergeCell ref="D12:G12"/>
    <mergeCell ref="B3:B4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G18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15</v>
      </c>
      <c r="B2" s="28"/>
      <c r="C2" s="28"/>
      <c r="D2" s="28"/>
      <c r="E2" s="28"/>
      <c r="F2" s="28"/>
      <c r="G2" s="29"/>
    </row>
    <row r="3" spans="1:8" ht="15.75" customHeight="1" x14ac:dyDescent="0.25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25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25">
      <c r="A5" s="1" t="s">
        <v>0</v>
      </c>
      <c r="B5" s="1">
        <f>(25+26+25)*2</f>
        <v>152</v>
      </c>
      <c r="C5" s="9">
        <f>25+26+25</f>
        <v>76</v>
      </c>
      <c r="D5" s="1">
        <v>0</v>
      </c>
      <c r="E5" s="1">
        <f>25+26+25</f>
        <v>76</v>
      </c>
      <c r="F5" s="1">
        <v>0</v>
      </c>
      <c r="G5" s="1">
        <v>0</v>
      </c>
    </row>
    <row r="6" spans="1:8" x14ac:dyDescent="0.25">
      <c r="A6" s="1" t="s">
        <v>1</v>
      </c>
      <c r="B6" s="1">
        <f>(25+26+25)+(20+22+21)*2</f>
        <v>202</v>
      </c>
      <c r="C6" s="9">
        <f>23+6+25+22+23+21</f>
        <v>120</v>
      </c>
      <c r="D6" s="1">
        <f>2+10+1+2</f>
        <v>15</v>
      </c>
      <c r="E6" s="1">
        <v>4</v>
      </c>
      <c r="F6" s="1">
        <f>20+22+21</f>
        <v>63</v>
      </c>
      <c r="G6" s="1">
        <f>E6</f>
        <v>4</v>
      </c>
    </row>
    <row r="8" spans="1:8" x14ac:dyDescent="0.25">
      <c r="B8" s="7"/>
    </row>
    <row r="10" spans="1:8" ht="15.75" x14ac:dyDescent="0.25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25">
      <c r="A11" s="17" t="s">
        <v>15</v>
      </c>
      <c r="B11" s="17"/>
      <c r="C11" s="17"/>
      <c r="D11" s="17"/>
      <c r="E11" s="17"/>
      <c r="F11" s="17"/>
      <c r="G11" s="17"/>
    </row>
    <row r="12" spans="1:8" ht="27" customHeight="1" x14ac:dyDescent="0.25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25">
      <c r="A13" s="25"/>
      <c r="B13" s="26"/>
      <c r="C13" s="19"/>
      <c r="D13" s="6" t="s">
        <v>3</v>
      </c>
      <c r="E13" s="6" t="s">
        <v>5</v>
      </c>
      <c r="F13" s="6" t="s">
        <v>13</v>
      </c>
      <c r="G13" s="6" t="s">
        <v>11</v>
      </c>
    </row>
    <row r="14" spans="1:8" x14ac:dyDescent="0.25">
      <c r="A14" s="13" t="s">
        <v>0</v>
      </c>
      <c r="B14" s="14"/>
      <c r="C14" s="8">
        <f>C5/B5</f>
        <v>0.5</v>
      </c>
      <c r="D14" s="3">
        <f>D5/B5</f>
        <v>0</v>
      </c>
      <c r="E14" s="3">
        <f>E5/B5</f>
        <v>0.5</v>
      </c>
      <c r="F14" s="3">
        <f>F5/B5</f>
        <v>0</v>
      </c>
      <c r="G14" s="1">
        <f>G5</f>
        <v>0</v>
      </c>
    </row>
    <row r="15" spans="1:8" x14ac:dyDescent="0.25">
      <c r="A15" s="13" t="s">
        <v>1</v>
      </c>
      <c r="B15" s="14"/>
      <c r="C15" s="8">
        <f>C6/B6</f>
        <v>0.59405940594059403</v>
      </c>
      <c r="D15" s="3">
        <f>D6/B6</f>
        <v>7.4257425742574254E-2</v>
      </c>
      <c r="E15" s="3">
        <f>E6/B6</f>
        <v>1.9801980198019802E-2</v>
      </c>
      <c r="F15" s="3">
        <f>F6/B6</f>
        <v>0.31188118811881188</v>
      </c>
      <c r="G15" s="1">
        <f>G6</f>
        <v>4</v>
      </c>
    </row>
    <row r="18" spans="5:5" x14ac:dyDescent="0.25">
      <c r="E18" s="12" t="s">
        <v>14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37" sqref="D37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16</v>
      </c>
      <c r="B2" s="28"/>
      <c r="C2" s="28"/>
      <c r="D2" s="28"/>
      <c r="E2" s="28"/>
      <c r="F2" s="28"/>
      <c r="G2" s="29"/>
    </row>
    <row r="3" spans="1:8" ht="15.75" customHeight="1" x14ac:dyDescent="0.25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25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25">
      <c r="A5" s="1" t="s">
        <v>0</v>
      </c>
      <c r="B5" s="1">
        <f>(26+26+26)*2</f>
        <v>156</v>
      </c>
      <c r="C5" s="9">
        <f>26+15+26</f>
        <v>67</v>
      </c>
      <c r="D5" s="1">
        <v>11</v>
      </c>
      <c r="E5" s="1">
        <f>26+26+26</f>
        <v>78</v>
      </c>
      <c r="F5" s="1">
        <v>0</v>
      </c>
      <c r="G5" s="1">
        <v>0</v>
      </c>
    </row>
    <row r="6" spans="1:8" x14ac:dyDescent="0.25">
      <c r="A6" s="1" t="s">
        <v>1</v>
      </c>
      <c r="B6" s="1">
        <f>(21+22+22)*2+(26+26+26)</f>
        <v>208</v>
      </c>
      <c r="C6" s="9">
        <f>21+20+23+13+17+17</f>
        <v>111</v>
      </c>
      <c r="D6" s="1">
        <f>6+3+9+1+9+5</f>
        <v>33</v>
      </c>
      <c r="E6" s="1">
        <v>0</v>
      </c>
      <c r="F6" s="1">
        <f>21+21+22</f>
        <v>64</v>
      </c>
      <c r="G6" s="1">
        <v>0</v>
      </c>
    </row>
    <row r="8" spans="1:8" x14ac:dyDescent="0.25">
      <c r="B8" s="7"/>
    </row>
    <row r="10" spans="1:8" ht="15.75" x14ac:dyDescent="0.25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25">
      <c r="A11" s="17" t="s">
        <v>16</v>
      </c>
      <c r="B11" s="17"/>
      <c r="C11" s="17"/>
      <c r="D11" s="17"/>
      <c r="E11" s="17"/>
      <c r="F11" s="17"/>
      <c r="G11" s="17"/>
    </row>
    <row r="12" spans="1:8" ht="27" customHeight="1" x14ac:dyDescent="0.25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25">
      <c r="A13" s="25"/>
      <c r="B13" s="26"/>
      <c r="C13" s="19"/>
      <c r="D13" s="6" t="s">
        <v>3</v>
      </c>
      <c r="E13" s="6" t="s">
        <v>5</v>
      </c>
      <c r="F13" s="11" t="s">
        <v>13</v>
      </c>
      <c r="G13" s="6" t="s">
        <v>11</v>
      </c>
    </row>
    <row r="14" spans="1:8" x14ac:dyDescent="0.25">
      <c r="A14" s="13" t="s">
        <v>0</v>
      </c>
      <c r="B14" s="14"/>
      <c r="C14" s="8">
        <f>C5/B5</f>
        <v>0.42948717948717946</v>
      </c>
      <c r="D14" s="3">
        <f>D5/B5</f>
        <v>7.0512820512820512E-2</v>
      </c>
      <c r="E14" s="3">
        <f>E5/B5</f>
        <v>0.5</v>
      </c>
      <c r="F14" s="3">
        <f>F5/B5</f>
        <v>0</v>
      </c>
      <c r="G14" s="1">
        <f>G5</f>
        <v>0</v>
      </c>
    </row>
    <row r="15" spans="1:8" x14ac:dyDescent="0.25">
      <c r="A15" s="13" t="s">
        <v>1</v>
      </c>
      <c r="B15" s="14"/>
      <c r="C15" s="8">
        <f>C6/B6</f>
        <v>0.53365384615384615</v>
      </c>
      <c r="D15" s="3">
        <f>D6/B6</f>
        <v>0.15865384615384615</v>
      </c>
      <c r="E15" s="3">
        <f>E6/B6</f>
        <v>0</v>
      </c>
      <c r="F15" s="3">
        <f>F6/B6</f>
        <v>0.30769230769230771</v>
      </c>
      <c r="G15" s="1">
        <f>G6</f>
        <v>0</v>
      </c>
    </row>
    <row r="18" spans="5:5" x14ac:dyDescent="0.25">
      <c r="E18" s="12" t="s">
        <v>14</v>
      </c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sqref="A1:G18"/>
    </sheetView>
  </sheetViews>
  <sheetFormatPr defaultRowHeight="15" x14ac:dyDescent="0.25"/>
  <cols>
    <col min="1" max="1" width="22.42578125" bestFit="1" customWidth="1"/>
    <col min="2" max="2" width="12.42578125" customWidth="1"/>
    <col min="3" max="3" width="13.28515625" customWidth="1"/>
    <col min="4" max="4" width="16.85546875" customWidth="1"/>
    <col min="5" max="5" width="23" customWidth="1"/>
    <col min="6" max="6" width="14.42578125" customWidth="1"/>
    <col min="7" max="7" width="23.7109375" customWidth="1"/>
  </cols>
  <sheetData>
    <row r="1" spans="1:8" ht="15.75" customHeight="1" x14ac:dyDescent="0.25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25">
      <c r="A2" s="27" t="s">
        <v>17</v>
      </c>
      <c r="B2" s="28"/>
      <c r="C2" s="28"/>
      <c r="D2" s="28"/>
      <c r="E2" s="28"/>
      <c r="F2" s="28"/>
      <c r="G2" s="29"/>
    </row>
    <row r="3" spans="1:8" ht="15.75" customHeight="1" x14ac:dyDescent="0.25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25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25">
      <c r="A5" s="1" t="s">
        <v>0</v>
      </c>
      <c r="B5" s="1">
        <f>(26+25+26)*2</f>
        <v>154</v>
      </c>
      <c r="C5" s="9">
        <f>26+24+24+13</f>
        <v>87</v>
      </c>
      <c r="D5" s="1">
        <f>15+1+4+11</f>
        <v>31</v>
      </c>
      <c r="E5" s="1">
        <f>26+10</f>
        <v>36</v>
      </c>
      <c r="F5" s="1">
        <v>0</v>
      </c>
      <c r="G5" s="1">
        <v>0</v>
      </c>
    </row>
    <row r="6" spans="1:8" x14ac:dyDescent="0.25">
      <c r="A6" s="1" t="s">
        <v>1</v>
      </c>
      <c r="B6" s="1">
        <f>(21+21+21)*2+26+25+26</f>
        <v>203</v>
      </c>
      <c r="C6" s="9">
        <f>19+21+24+21+24+15+2</f>
        <v>126</v>
      </c>
      <c r="D6" s="1">
        <f>1+4+5</f>
        <v>10</v>
      </c>
      <c r="E6" s="1">
        <f>7+2</f>
        <v>9</v>
      </c>
      <c r="F6" s="1">
        <f>21+21+16</f>
        <v>58</v>
      </c>
      <c r="G6" s="1">
        <f>E6</f>
        <v>9</v>
      </c>
    </row>
    <row r="8" spans="1:8" x14ac:dyDescent="0.25">
      <c r="B8" s="7"/>
    </row>
    <row r="10" spans="1:8" ht="15.75" x14ac:dyDescent="0.25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25">
      <c r="A11" s="17" t="s">
        <v>17</v>
      </c>
      <c r="B11" s="17"/>
      <c r="C11" s="17"/>
      <c r="D11" s="17"/>
      <c r="E11" s="17"/>
      <c r="F11" s="17"/>
      <c r="G11" s="17"/>
    </row>
    <row r="12" spans="1:8" ht="27" customHeight="1" x14ac:dyDescent="0.25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25">
      <c r="A13" s="25"/>
      <c r="B13" s="26"/>
      <c r="C13" s="19"/>
      <c r="D13" s="10" t="s">
        <v>3</v>
      </c>
      <c r="E13" s="10" t="s">
        <v>5</v>
      </c>
      <c r="F13" s="11" t="s">
        <v>13</v>
      </c>
      <c r="G13" s="10" t="s">
        <v>11</v>
      </c>
    </row>
    <row r="14" spans="1:8" x14ac:dyDescent="0.25">
      <c r="A14" s="13" t="s">
        <v>0</v>
      </c>
      <c r="B14" s="14"/>
      <c r="C14" s="8">
        <f>C5/B5</f>
        <v>0.56493506493506496</v>
      </c>
      <c r="D14" s="3">
        <f>D5/B5</f>
        <v>0.20129870129870131</v>
      </c>
      <c r="E14" s="3">
        <f>E5/B5</f>
        <v>0.23376623376623376</v>
      </c>
      <c r="F14" s="3">
        <f>F5/B5</f>
        <v>0</v>
      </c>
      <c r="G14" s="1">
        <f>G5</f>
        <v>0</v>
      </c>
    </row>
    <row r="15" spans="1:8" x14ac:dyDescent="0.25">
      <c r="A15" s="13" t="s">
        <v>1</v>
      </c>
      <c r="B15" s="14"/>
      <c r="C15" s="8">
        <f>C6/B6</f>
        <v>0.62068965517241381</v>
      </c>
      <c r="D15" s="3">
        <f>D6/B6</f>
        <v>4.9261083743842367E-2</v>
      </c>
      <c r="E15" s="3">
        <f>E6/B6</f>
        <v>4.4334975369458129E-2</v>
      </c>
      <c r="F15" s="3">
        <f>F6/B6</f>
        <v>0.2857142857142857</v>
      </c>
      <c r="G15" s="1">
        <f>G6</f>
        <v>9</v>
      </c>
    </row>
    <row r="18" spans="5:5" x14ac:dyDescent="0.25">
      <c r="E18" s="12" t="s">
        <v>14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I_trim_2016</vt:lpstr>
      <vt:lpstr>II_trim_2016</vt:lpstr>
      <vt:lpstr>III_trim_2016</vt:lpstr>
      <vt:lpstr>VI_trim_2016</vt:lpstr>
      <vt:lpstr>Foglio3</vt:lpstr>
      <vt:lpstr>I_trim_2016!Area_stampa</vt:lpstr>
      <vt:lpstr>II_trim_2016!Area_stampa</vt:lpstr>
      <vt:lpstr>III_trim_2016!Area_stampa</vt:lpstr>
      <vt:lpstr>VI_trim_2016!Area_stampa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2017-05-22T09:32:25Z</cp:lastPrinted>
  <dcterms:created xsi:type="dcterms:W3CDTF">2015-09-17T07:52:47Z</dcterms:created>
  <dcterms:modified xsi:type="dcterms:W3CDTF">2017-05-22T09:32:54Z</dcterms:modified>
</cp:coreProperties>
</file>