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aserver\asa\Trasparenza_e_diffusione\Tassi_assenza_e_presenza\"/>
    </mc:Choice>
  </mc:AlternateContent>
  <xr:revisionPtr revIDLastSave="0" documentId="13_ncr:1_{D4D9CEF2-EC45-41DC-8E23-AF3E6AA4B085}" xr6:coauthVersionLast="45" xr6:coauthVersionMax="45" xr10:uidLastSave="{00000000-0000-0000-0000-000000000000}"/>
  <bookViews>
    <workbookView xWindow="-108" yWindow="-108" windowWidth="23256" windowHeight="12576" activeTab="3" xr2:uid="{00000000-000D-0000-FFFF-FFFF00000000}"/>
  </bookViews>
  <sheets>
    <sheet name="I_trim_2019" sheetId="1" r:id="rId1"/>
    <sheet name="II_trim_2019" sheetId="5" r:id="rId2"/>
    <sheet name="III_trim_2019" sheetId="6" r:id="rId3"/>
    <sheet name="IV_trim_2019" sheetId="7" r:id="rId4"/>
  </sheets>
  <definedNames>
    <definedName name="_xlnm.Print_Area" localSheetId="0">I_trim_2019!$A$1:$G$18</definedName>
    <definedName name="_xlnm.Print_Area" localSheetId="1">II_trim_2019!$A$1:$G$18</definedName>
    <definedName name="_xlnm.Print_Area" localSheetId="2">III_trim_2019!$A$1:$G$18</definedName>
    <definedName name="_xlnm.Print_Area" localSheetId="3">IV_trim_2019!$A$1:$H$19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7" l="1"/>
  <c r="D6" i="7"/>
  <c r="C5" i="7"/>
  <c r="D5" i="7"/>
  <c r="B6" i="7"/>
  <c r="B5" i="7"/>
  <c r="E14" i="7" s="1"/>
  <c r="E15" i="7"/>
  <c r="G14" i="7"/>
  <c r="G6" i="7"/>
  <c r="G15" i="7" s="1"/>
  <c r="D15" i="7"/>
  <c r="C15" i="7"/>
  <c r="F15" i="7"/>
  <c r="D14" i="7" l="1"/>
  <c r="C14" i="7"/>
  <c r="F14" i="7"/>
  <c r="D6" i="6"/>
  <c r="F5" i="6"/>
  <c r="D5" i="6"/>
  <c r="C5" i="6" s="1"/>
  <c r="C14" i="6" s="1"/>
  <c r="B6" i="6"/>
  <c r="B5" i="6"/>
  <c r="G14" i="6"/>
  <c r="E14" i="6"/>
  <c r="F15" i="6"/>
  <c r="F14" i="6"/>
  <c r="E6" i="5"/>
  <c r="E15" i="5" s="1"/>
  <c r="D6" i="5"/>
  <c r="F5" i="5"/>
  <c r="D5" i="5"/>
  <c r="B6" i="5"/>
  <c r="C6" i="5" s="1"/>
  <c r="C15" i="5" s="1"/>
  <c r="B5" i="5"/>
  <c r="E14" i="5" s="1"/>
  <c r="G6" i="5"/>
  <c r="G15" i="5" s="1"/>
  <c r="D15" i="5"/>
  <c r="G14" i="5"/>
  <c r="D6" i="1"/>
  <c r="D5" i="1"/>
  <c r="F14" i="5" l="1"/>
  <c r="D14" i="5"/>
  <c r="D14" i="6"/>
  <c r="D15" i="6"/>
  <c r="C6" i="6"/>
  <c r="C15" i="6" s="1"/>
  <c r="G6" i="6"/>
  <c r="G15" i="6" s="1"/>
  <c r="E15" i="6"/>
  <c r="C5" i="5"/>
  <c r="C14" i="5" s="1"/>
  <c r="F15" i="5"/>
  <c r="G6" i="1"/>
  <c r="E5" i="1"/>
  <c r="F5" i="1"/>
  <c r="B6" i="1"/>
  <c r="C6" i="1" s="1"/>
  <c r="B5" i="1"/>
  <c r="C5" i="1" l="1"/>
  <c r="G5" i="1"/>
  <c r="G15" i="1"/>
  <c r="G14" i="1"/>
  <c r="C14" i="1" l="1"/>
  <c r="C15" i="1" l="1"/>
  <c r="D15" i="1"/>
  <c r="E15" i="1"/>
  <c r="F15" i="1"/>
  <c r="F14" i="1"/>
  <c r="E14" i="1"/>
  <c r="D14" i="1"/>
</calcChain>
</file>

<file path=xl/sharedStrings.xml><?xml version="1.0" encoding="utf-8"?>
<sst xmlns="http://schemas.openxmlformats.org/spreadsheetml/2006/main" count="100" uniqueCount="20">
  <si>
    <t>AREA OPERATIVA</t>
  </si>
  <si>
    <t>AREA AMMINISTRATIVA</t>
  </si>
  <si>
    <t>AREA</t>
  </si>
  <si>
    <t>FERIE/PERMESSI</t>
  </si>
  <si>
    <t>ALTRE ASSENZE</t>
  </si>
  <si>
    <t>ASSENZE PER MALATTIA/INFORTUNI</t>
  </si>
  <si>
    <t>PRESENZA</t>
  </si>
  <si>
    <t>ASSENZA</t>
  </si>
  <si>
    <t>GG. LAVORATIVI (100%)</t>
  </si>
  <si>
    <t xml:space="preserve">gg. </t>
  </si>
  <si>
    <t xml:space="preserve">TASSI DI PRESENZA E DI ASSENZA DEL PERSONALE </t>
  </si>
  <si>
    <t>GG DI MALATTIA</t>
  </si>
  <si>
    <t>ALTRE ASSENZE *</t>
  </si>
  <si>
    <t>** tra le ferie e permessi sono compresi i giorni di permesso per utilizzo banca ore</t>
  </si>
  <si>
    <t xml:space="preserve">* le "altre assenze" sono relative ad una aspettativa L.104 </t>
  </si>
  <si>
    <t>PERIODO DI RIFERIMENTO DAL 01/01/2019 AL 31/03/2019</t>
  </si>
  <si>
    <t>PERIODO DI RIFERIMENTO DAL 01/04/2019 AL 30/06/2019</t>
  </si>
  <si>
    <t>PERIODO DI RIFERIMENTO DAL 01/07/2019 AL 30/09/2019</t>
  </si>
  <si>
    <t>* le "altre assenze" sono relative ad una aspettativa L.104 e a congedo parentale</t>
  </si>
  <si>
    <t>PERIODO DI RIFERIMENTO DAL 01/10/2019 AL 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</si>
</sst>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1" xfId="0" applyBorder="1"/>
    <xf numFmtId="9" fontId="0" fillId="0" borderId="0" xfId="0" applyNumberFormat="1"/>
    <xf numFmtId="10" fontId="0" fillId="0" borderId="1" xfId="1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9" fontId="0" fillId="0" borderId="0" xfId="1" applyFont="1"/>
    <xf numFmtId="10" fontId="0" fillId="0" borderId="1" xfId="1" applyNumberFormat="1" applyFont="1" applyFill="1" applyBorder="1"/>
    <xf numFmtId="0" fontId="0" fillId="0" borderId="1" xfId="0" applyFill="1" applyBorder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D6" sqref="D6"/>
    </sheetView>
  </sheetViews>
  <sheetFormatPr defaultRowHeight="14.4" x14ac:dyDescent="0.3"/>
  <cols>
    <col min="1" max="1" width="22.44140625" bestFit="1" customWidth="1"/>
    <col min="2" max="2" width="12.44140625" customWidth="1"/>
    <col min="3" max="3" width="13.33203125" customWidth="1"/>
    <col min="4" max="4" width="16.88671875" customWidth="1"/>
    <col min="5" max="5" width="23" customWidth="1"/>
    <col min="6" max="6" width="14.44140625" customWidth="1"/>
    <col min="7" max="7" width="23.6640625" customWidth="1"/>
  </cols>
  <sheetData>
    <row r="1" spans="1:8" ht="15.75" customHeight="1" x14ac:dyDescent="0.3">
      <c r="A1" s="26" t="s">
        <v>9</v>
      </c>
      <c r="B1" s="27"/>
      <c r="C1" s="27"/>
      <c r="D1" s="27"/>
      <c r="E1" s="27"/>
      <c r="F1" s="27"/>
      <c r="G1" s="28"/>
    </row>
    <row r="2" spans="1:8" ht="15.75" customHeight="1" x14ac:dyDescent="0.3">
      <c r="A2" s="26" t="s">
        <v>15</v>
      </c>
      <c r="B2" s="27"/>
      <c r="C2" s="27"/>
      <c r="D2" s="27"/>
      <c r="E2" s="27"/>
      <c r="F2" s="27"/>
      <c r="G2" s="28"/>
    </row>
    <row r="3" spans="1:8" ht="15.75" customHeight="1" x14ac:dyDescent="0.3">
      <c r="A3" s="14" t="s">
        <v>2</v>
      </c>
      <c r="B3" s="14" t="s">
        <v>8</v>
      </c>
      <c r="C3" s="32" t="s">
        <v>6</v>
      </c>
      <c r="D3" s="29" t="s">
        <v>7</v>
      </c>
      <c r="E3" s="30"/>
      <c r="F3" s="30"/>
      <c r="G3" s="31"/>
      <c r="H3" s="2"/>
    </row>
    <row r="4" spans="1:8" ht="29.25" customHeight="1" x14ac:dyDescent="0.3">
      <c r="A4" s="15"/>
      <c r="B4" s="15"/>
      <c r="C4" s="33"/>
      <c r="D4" s="5" t="s">
        <v>3</v>
      </c>
      <c r="E4" s="5" t="s">
        <v>5</v>
      </c>
      <c r="F4" s="5" t="s">
        <v>4</v>
      </c>
      <c r="G4" s="5" t="s">
        <v>11</v>
      </c>
    </row>
    <row r="5" spans="1:8" x14ac:dyDescent="0.3">
      <c r="A5" s="1" t="s">
        <v>0</v>
      </c>
      <c r="B5" s="8">
        <f>(24*7)+(22*7)+(24*4)+(23*3)</f>
        <v>487</v>
      </c>
      <c r="C5" s="8">
        <f>B5-F5-E5-D5</f>
        <v>304</v>
      </c>
      <c r="D5" s="1">
        <f>4+4+2+4+8+2+10+5+8+1+1+6+2+5+16+6+2+5+6</f>
        <v>97</v>
      </c>
      <c r="E5" s="1">
        <f>12+4</f>
        <v>16</v>
      </c>
      <c r="F5" s="1">
        <f>24+22+24</f>
        <v>70</v>
      </c>
      <c r="G5" s="1">
        <f>E5</f>
        <v>16</v>
      </c>
    </row>
    <row r="6" spans="1:8" x14ac:dyDescent="0.3">
      <c r="A6" s="1" t="s">
        <v>1</v>
      </c>
      <c r="B6" s="8">
        <f>(22*2)+26+26+24+(20*2)+(21*2)</f>
        <v>202</v>
      </c>
      <c r="C6" s="8">
        <f>B6-F6-E6-D6</f>
        <v>192</v>
      </c>
      <c r="D6" s="1">
        <f>1+1+2+1+3</f>
        <v>8</v>
      </c>
      <c r="E6" s="1">
        <v>2</v>
      </c>
      <c r="F6" s="1">
        <v>0</v>
      </c>
      <c r="G6" s="1">
        <f>E6</f>
        <v>2</v>
      </c>
    </row>
    <row r="8" spans="1:8" x14ac:dyDescent="0.3">
      <c r="B8" s="6"/>
    </row>
    <row r="10" spans="1:8" ht="15.6" x14ac:dyDescent="0.3">
      <c r="A10" s="16" t="s">
        <v>10</v>
      </c>
      <c r="B10" s="16"/>
      <c r="C10" s="16"/>
      <c r="D10" s="16"/>
      <c r="E10" s="16"/>
      <c r="F10" s="16"/>
      <c r="G10" s="16"/>
    </row>
    <row r="11" spans="1:8" ht="15.75" customHeight="1" x14ac:dyDescent="0.3">
      <c r="A11" s="16" t="s">
        <v>15</v>
      </c>
      <c r="B11" s="16"/>
      <c r="C11" s="16"/>
      <c r="D11" s="16"/>
      <c r="E11" s="16"/>
      <c r="F11" s="16"/>
      <c r="G11" s="16"/>
    </row>
    <row r="12" spans="1:8" ht="27" customHeight="1" x14ac:dyDescent="0.3">
      <c r="A12" s="22" t="s">
        <v>2</v>
      </c>
      <c r="B12" s="23"/>
      <c r="C12" s="17" t="s">
        <v>6</v>
      </c>
      <c r="D12" s="19" t="s">
        <v>7</v>
      </c>
      <c r="E12" s="20"/>
      <c r="F12" s="20"/>
      <c r="G12" s="21"/>
    </row>
    <row r="13" spans="1:8" ht="47.25" customHeight="1" x14ac:dyDescent="0.3">
      <c r="A13" s="24"/>
      <c r="B13" s="25"/>
      <c r="C13" s="18"/>
      <c r="D13" s="4" t="s">
        <v>3</v>
      </c>
      <c r="E13" s="4" t="s">
        <v>5</v>
      </c>
      <c r="F13" s="4" t="s">
        <v>12</v>
      </c>
      <c r="G13" s="4" t="s">
        <v>11</v>
      </c>
    </row>
    <row r="14" spans="1:8" x14ac:dyDescent="0.3">
      <c r="A14" s="12" t="s">
        <v>0</v>
      </c>
      <c r="B14" s="13"/>
      <c r="C14" s="7">
        <f>C5/B5</f>
        <v>0.62422997946611913</v>
      </c>
      <c r="D14" s="3">
        <f>D5/B5</f>
        <v>0.19917864476386038</v>
      </c>
      <c r="E14" s="3">
        <f>E5/B5</f>
        <v>3.2854209445585217E-2</v>
      </c>
      <c r="F14" s="3">
        <f>F5/B5</f>
        <v>0.14373716632443531</v>
      </c>
      <c r="G14" s="1">
        <f>G5</f>
        <v>16</v>
      </c>
    </row>
    <row r="15" spans="1:8" x14ac:dyDescent="0.3">
      <c r="A15" s="12" t="s">
        <v>1</v>
      </c>
      <c r="B15" s="13"/>
      <c r="C15" s="7">
        <f>C6/B6</f>
        <v>0.95049504950495045</v>
      </c>
      <c r="D15" s="3">
        <f>D6/B6</f>
        <v>3.9603960396039604E-2</v>
      </c>
      <c r="E15" s="3">
        <f>E6/B6</f>
        <v>9.9009900990099011E-3</v>
      </c>
      <c r="F15" s="3">
        <f>F6/B6</f>
        <v>0</v>
      </c>
      <c r="G15" s="1">
        <f>G6</f>
        <v>2</v>
      </c>
    </row>
    <row r="18" spans="5:5" x14ac:dyDescent="0.3">
      <c r="E18" s="9" t="s">
        <v>14</v>
      </c>
    </row>
    <row r="19" spans="5:5" x14ac:dyDescent="0.3">
      <c r="E19" s="9" t="s">
        <v>13</v>
      </c>
    </row>
  </sheetData>
  <mergeCells count="13">
    <mergeCell ref="A1:G1"/>
    <mergeCell ref="A2:G2"/>
    <mergeCell ref="D3:G3"/>
    <mergeCell ref="C3:C4"/>
    <mergeCell ref="A14:B14"/>
    <mergeCell ref="A15:B15"/>
    <mergeCell ref="A3:A4"/>
    <mergeCell ref="A10:G10"/>
    <mergeCell ref="A11:G11"/>
    <mergeCell ref="C12:C13"/>
    <mergeCell ref="D12:G12"/>
    <mergeCell ref="B3:B4"/>
    <mergeCell ref="A12:B1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8F515-D5B3-42F1-8083-F780CB417EB9}">
  <dimension ref="A1:H19"/>
  <sheetViews>
    <sheetView workbookViewId="0">
      <selection activeCell="A12" sqref="A12:B13"/>
    </sheetView>
  </sheetViews>
  <sheetFormatPr defaultRowHeight="14.4" x14ac:dyDescent="0.3"/>
  <cols>
    <col min="1" max="1" width="22.44140625" bestFit="1" customWidth="1"/>
    <col min="2" max="2" width="12.44140625" customWidth="1"/>
    <col min="3" max="3" width="13.33203125" customWidth="1"/>
    <col min="4" max="4" width="16.88671875" customWidth="1"/>
    <col min="5" max="5" width="23" customWidth="1"/>
    <col min="6" max="6" width="14.44140625" customWidth="1"/>
    <col min="7" max="7" width="23.6640625" customWidth="1"/>
  </cols>
  <sheetData>
    <row r="1" spans="1:8" ht="15.75" customHeight="1" x14ac:dyDescent="0.3">
      <c r="A1" s="26" t="s">
        <v>9</v>
      </c>
      <c r="B1" s="27"/>
      <c r="C1" s="27"/>
      <c r="D1" s="27"/>
      <c r="E1" s="27"/>
      <c r="F1" s="27"/>
      <c r="G1" s="28"/>
    </row>
    <row r="2" spans="1:8" ht="15.75" customHeight="1" x14ac:dyDescent="0.3">
      <c r="A2" s="26" t="s">
        <v>16</v>
      </c>
      <c r="B2" s="27"/>
      <c r="C2" s="27"/>
      <c r="D2" s="27"/>
      <c r="E2" s="27"/>
      <c r="F2" s="27"/>
      <c r="G2" s="28"/>
    </row>
    <row r="3" spans="1:8" ht="15.75" customHeight="1" x14ac:dyDescent="0.3">
      <c r="A3" s="14" t="s">
        <v>2</v>
      </c>
      <c r="B3" s="14" t="s">
        <v>8</v>
      </c>
      <c r="C3" s="32" t="s">
        <v>6</v>
      </c>
      <c r="D3" s="29" t="s">
        <v>7</v>
      </c>
      <c r="E3" s="30"/>
      <c r="F3" s="30"/>
      <c r="G3" s="31"/>
      <c r="H3" s="2"/>
    </row>
    <row r="4" spans="1:8" ht="29.25" customHeight="1" x14ac:dyDescent="0.3">
      <c r="A4" s="15"/>
      <c r="B4" s="15"/>
      <c r="C4" s="33"/>
      <c r="D4" s="5" t="s">
        <v>3</v>
      </c>
      <c r="E4" s="5" t="s">
        <v>5</v>
      </c>
      <c r="F4" s="5" t="s">
        <v>4</v>
      </c>
      <c r="G4" s="5" t="s">
        <v>11</v>
      </c>
    </row>
    <row r="5" spans="1:8" x14ac:dyDescent="0.3">
      <c r="A5" s="1" t="s">
        <v>0</v>
      </c>
      <c r="B5" s="8">
        <f>(22*6)+(24*7)+(22*4)+(23*3)</f>
        <v>457</v>
      </c>
      <c r="C5" s="8">
        <f>B5-F5-E5-D5</f>
        <v>348</v>
      </c>
      <c r="D5" s="1">
        <f>6+4+6+1+1+4+1+1+2+7+1</f>
        <v>34</v>
      </c>
      <c r="E5" s="1">
        <v>7</v>
      </c>
      <c r="F5" s="1">
        <f>22+24+22</f>
        <v>68</v>
      </c>
      <c r="G5" s="1">
        <v>0</v>
      </c>
    </row>
    <row r="6" spans="1:8" x14ac:dyDescent="0.3">
      <c r="A6" s="1" t="s">
        <v>1</v>
      </c>
      <c r="B6" s="8">
        <f>20+20+24+22+22+26+20+20+25</f>
        <v>199</v>
      </c>
      <c r="C6" s="8">
        <f>B6-F6-E6-D6</f>
        <v>152</v>
      </c>
      <c r="D6" s="1">
        <f>3+3+3+1</f>
        <v>10</v>
      </c>
      <c r="E6" s="1">
        <f>4+13+20</f>
        <v>37</v>
      </c>
      <c r="F6" s="1">
        <v>0</v>
      </c>
      <c r="G6" s="1">
        <f>E6</f>
        <v>37</v>
      </c>
    </row>
    <row r="8" spans="1:8" x14ac:dyDescent="0.3">
      <c r="B8" s="6"/>
    </row>
    <row r="10" spans="1:8" ht="15.6" x14ac:dyDescent="0.3">
      <c r="A10" s="16" t="s">
        <v>10</v>
      </c>
      <c r="B10" s="16"/>
      <c r="C10" s="16"/>
      <c r="D10" s="16"/>
      <c r="E10" s="16"/>
      <c r="F10" s="16"/>
      <c r="G10" s="16"/>
    </row>
    <row r="11" spans="1:8" ht="15.75" customHeight="1" x14ac:dyDescent="0.3">
      <c r="A11" s="16" t="s">
        <v>16</v>
      </c>
      <c r="B11" s="16"/>
      <c r="C11" s="16"/>
      <c r="D11" s="16"/>
      <c r="E11" s="16"/>
      <c r="F11" s="16"/>
      <c r="G11" s="16"/>
    </row>
    <row r="12" spans="1:8" ht="27" customHeight="1" x14ac:dyDescent="0.3">
      <c r="A12" s="22" t="s">
        <v>2</v>
      </c>
      <c r="B12" s="23"/>
      <c r="C12" s="17" t="s">
        <v>6</v>
      </c>
      <c r="D12" s="19" t="s">
        <v>7</v>
      </c>
      <c r="E12" s="20"/>
      <c r="F12" s="20"/>
      <c r="G12" s="21"/>
    </row>
    <row r="13" spans="1:8" ht="47.25" customHeight="1" x14ac:dyDescent="0.3">
      <c r="A13" s="24"/>
      <c r="B13" s="25"/>
      <c r="C13" s="18"/>
      <c r="D13" s="10" t="s">
        <v>3</v>
      </c>
      <c r="E13" s="10" t="s">
        <v>5</v>
      </c>
      <c r="F13" s="10" t="s">
        <v>12</v>
      </c>
      <c r="G13" s="10" t="s">
        <v>11</v>
      </c>
    </row>
    <row r="14" spans="1:8" x14ac:dyDescent="0.3">
      <c r="A14" s="12" t="s">
        <v>0</v>
      </c>
      <c r="B14" s="13"/>
      <c r="C14" s="7">
        <f>C5/B5</f>
        <v>0.76148796498905913</v>
      </c>
      <c r="D14" s="3">
        <f>D5/B5</f>
        <v>7.4398249452954049E-2</v>
      </c>
      <c r="E14" s="3">
        <f>E5/B5</f>
        <v>1.5317286652078774E-2</v>
      </c>
      <c r="F14" s="3">
        <f>F5/B5</f>
        <v>0.1487964989059081</v>
      </c>
      <c r="G14" s="1">
        <f>G5</f>
        <v>0</v>
      </c>
    </row>
    <row r="15" spans="1:8" x14ac:dyDescent="0.3">
      <c r="A15" s="12" t="s">
        <v>1</v>
      </c>
      <c r="B15" s="13"/>
      <c r="C15" s="7">
        <f>C6/B6</f>
        <v>0.76381909547738691</v>
      </c>
      <c r="D15" s="3">
        <f>D6/B6</f>
        <v>5.0251256281407038E-2</v>
      </c>
      <c r="E15" s="3">
        <f>E6/B6</f>
        <v>0.18592964824120603</v>
      </c>
      <c r="F15" s="3">
        <f>F6/B6</f>
        <v>0</v>
      </c>
      <c r="G15" s="1">
        <f>G6</f>
        <v>37</v>
      </c>
    </row>
    <row r="18" spans="5:5" x14ac:dyDescent="0.3">
      <c r="E18" s="9" t="s">
        <v>14</v>
      </c>
    </row>
    <row r="19" spans="5:5" x14ac:dyDescent="0.3">
      <c r="E19" s="9" t="s">
        <v>13</v>
      </c>
    </row>
  </sheetData>
  <mergeCells count="13">
    <mergeCell ref="A1:G1"/>
    <mergeCell ref="A2:G2"/>
    <mergeCell ref="A3:A4"/>
    <mergeCell ref="B3:B4"/>
    <mergeCell ref="C3:C4"/>
    <mergeCell ref="D3:G3"/>
    <mergeCell ref="A15:B15"/>
    <mergeCell ref="A10:G10"/>
    <mergeCell ref="A11:G11"/>
    <mergeCell ref="A12:B13"/>
    <mergeCell ref="C12:C13"/>
    <mergeCell ref="D12:G12"/>
    <mergeCell ref="A14:B1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AF2EF-B82C-444B-A4B2-5BADA640C526}">
  <dimension ref="A1:H19"/>
  <sheetViews>
    <sheetView workbookViewId="0">
      <selection activeCell="E18" sqref="E18"/>
    </sheetView>
  </sheetViews>
  <sheetFormatPr defaultRowHeight="14.4" x14ac:dyDescent="0.3"/>
  <cols>
    <col min="1" max="1" width="22.44140625" bestFit="1" customWidth="1"/>
    <col min="2" max="2" width="12.44140625" customWidth="1"/>
    <col min="3" max="3" width="13.33203125" customWidth="1"/>
    <col min="4" max="4" width="16.88671875" customWidth="1"/>
    <col min="5" max="5" width="23" customWidth="1"/>
    <col min="6" max="6" width="14.44140625" customWidth="1"/>
    <col min="7" max="7" width="23.6640625" customWidth="1"/>
  </cols>
  <sheetData>
    <row r="1" spans="1:8" ht="15.75" customHeight="1" x14ac:dyDescent="0.3">
      <c r="A1" s="26" t="s">
        <v>9</v>
      </c>
      <c r="B1" s="27"/>
      <c r="C1" s="27"/>
      <c r="D1" s="27"/>
      <c r="E1" s="27"/>
      <c r="F1" s="27"/>
      <c r="G1" s="28"/>
    </row>
    <row r="2" spans="1:8" ht="15.75" customHeight="1" x14ac:dyDescent="0.3">
      <c r="A2" s="26" t="s">
        <v>17</v>
      </c>
      <c r="B2" s="27"/>
      <c r="C2" s="27"/>
      <c r="D2" s="27"/>
      <c r="E2" s="27"/>
      <c r="F2" s="27"/>
      <c r="G2" s="28"/>
    </row>
    <row r="3" spans="1:8" ht="15.75" customHeight="1" x14ac:dyDescent="0.3">
      <c r="A3" s="14" t="s">
        <v>2</v>
      </c>
      <c r="B3" s="14" t="s">
        <v>8</v>
      </c>
      <c r="C3" s="32" t="s">
        <v>6</v>
      </c>
      <c r="D3" s="29" t="s">
        <v>7</v>
      </c>
      <c r="E3" s="30"/>
      <c r="F3" s="30"/>
      <c r="G3" s="31"/>
      <c r="H3" s="2"/>
    </row>
    <row r="4" spans="1:8" ht="29.25" customHeight="1" x14ac:dyDescent="0.3">
      <c r="A4" s="15"/>
      <c r="B4" s="15"/>
      <c r="C4" s="33"/>
      <c r="D4" s="5" t="s">
        <v>3</v>
      </c>
      <c r="E4" s="5" t="s">
        <v>5</v>
      </c>
      <c r="F4" s="5" t="s">
        <v>4</v>
      </c>
      <c r="G4" s="5" t="s">
        <v>11</v>
      </c>
    </row>
    <row r="5" spans="1:8" x14ac:dyDescent="0.3">
      <c r="A5" s="1" t="s">
        <v>0</v>
      </c>
      <c r="B5" s="8">
        <f>(25*7)+(25*4)+(23*6)+(23*4)</f>
        <v>505</v>
      </c>
      <c r="C5" s="8">
        <f>B5-F5-E5-D5</f>
        <v>375</v>
      </c>
      <c r="D5" s="1">
        <f>5+4+2+1+11+1+11+1+11+10+10+1+2+1</f>
        <v>71</v>
      </c>
      <c r="E5" s="1">
        <v>0</v>
      </c>
      <c r="F5" s="1">
        <f>25+25+4+5</f>
        <v>59</v>
      </c>
      <c r="G5" s="1">
        <v>0</v>
      </c>
    </row>
    <row r="6" spans="1:8" x14ac:dyDescent="0.3">
      <c r="A6" s="1" t="s">
        <v>1</v>
      </c>
      <c r="B6" s="8">
        <f>(23*3)+27+26+(21*6)+25+22</f>
        <v>295</v>
      </c>
      <c r="C6" s="8">
        <f>B6-F6-E6-D6</f>
        <v>238</v>
      </c>
      <c r="D6" s="1">
        <f>1+6+3+9+11+4+2+3+5</f>
        <v>44</v>
      </c>
      <c r="E6" s="1">
        <v>13</v>
      </c>
      <c r="F6" s="1">
        <v>0</v>
      </c>
      <c r="G6" s="1">
        <f>E6</f>
        <v>13</v>
      </c>
    </row>
    <row r="8" spans="1:8" x14ac:dyDescent="0.3">
      <c r="B8" s="6"/>
    </row>
    <row r="10" spans="1:8" ht="15.6" x14ac:dyDescent="0.3">
      <c r="A10" s="16" t="s">
        <v>10</v>
      </c>
      <c r="B10" s="16"/>
      <c r="C10" s="16"/>
      <c r="D10" s="16"/>
      <c r="E10" s="16"/>
      <c r="F10" s="16"/>
      <c r="G10" s="16"/>
    </row>
    <row r="11" spans="1:8" ht="15.75" customHeight="1" x14ac:dyDescent="0.3">
      <c r="A11" s="16" t="s">
        <v>17</v>
      </c>
      <c r="B11" s="16"/>
      <c r="C11" s="16"/>
      <c r="D11" s="16"/>
      <c r="E11" s="16"/>
      <c r="F11" s="16"/>
      <c r="G11" s="16"/>
    </row>
    <row r="12" spans="1:8" ht="27" customHeight="1" x14ac:dyDescent="0.3">
      <c r="A12" s="22" t="s">
        <v>2</v>
      </c>
      <c r="B12" s="23"/>
      <c r="C12" s="17" t="s">
        <v>6</v>
      </c>
      <c r="D12" s="19" t="s">
        <v>7</v>
      </c>
      <c r="E12" s="20"/>
      <c r="F12" s="20"/>
      <c r="G12" s="21"/>
    </row>
    <row r="13" spans="1:8" ht="47.25" customHeight="1" x14ac:dyDescent="0.3">
      <c r="A13" s="24"/>
      <c r="B13" s="25"/>
      <c r="C13" s="18"/>
      <c r="D13" s="10" t="s">
        <v>3</v>
      </c>
      <c r="E13" s="10" t="s">
        <v>5</v>
      </c>
      <c r="F13" s="10" t="s">
        <v>12</v>
      </c>
      <c r="G13" s="10" t="s">
        <v>11</v>
      </c>
    </row>
    <row r="14" spans="1:8" x14ac:dyDescent="0.3">
      <c r="A14" s="12" t="s">
        <v>0</v>
      </c>
      <c r="B14" s="13"/>
      <c r="C14" s="7">
        <f>C5/B5</f>
        <v>0.74257425742574257</v>
      </c>
      <c r="D14" s="3">
        <f>D5/B5</f>
        <v>0.14059405940594061</v>
      </c>
      <c r="E14" s="3">
        <f>E5/B5</f>
        <v>0</v>
      </c>
      <c r="F14" s="3">
        <f>F5/B5</f>
        <v>0.11683168316831684</v>
      </c>
      <c r="G14" s="1">
        <f>G5</f>
        <v>0</v>
      </c>
    </row>
    <row r="15" spans="1:8" x14ac:dyDescent="0.3">
      <c r="A15" s="12" t="s">
        <v>1</v>
      </c>
      <c r="B15" s="13"/>
      <c r="C15" s="7">
        <f>C6/B6</f>
        <v>0.8067796610169492</v>
      </c>
      <c r="D15" s="3">
        <f>D6/B6</f>
        <v>0.14915254237288136</v>
      </c>
      <c r="E15" s="3">
        <f>E6/B6</f>
        <v>4.4067796610169491E-2</v>
      </c>
      <c r="F15" s="3">
        <f>F6/B6</f>
        <v>0</v>
      </c>
      <c r="G15" s="1">
        <f>G6</f>
        <v>13</v>
      </c>
    </row>
    <row r="18" spans="5:5" x14ac:dyDescent="0.3">
      <c r="E18" s="9" t="s">
        <v>18</v>
      </c>
    </row>
    <row r="19" spans="5:5" x14ac:dyDescent="0.3">
      <c r="E19" s="9" t="s">
        <v>13</v>
      </c>
    </row>
  </sheetData>
  <mergeCells count="13">
    <mergeCell ref="A1:G1"/>
    <mergeCell ref="A2:G2"/>
    <mergeCell ref="A3:A4"/>
    <mergeCell ref="B3:B4"/>
    <mergeCell ref="C3:C4"/>
    <mergeCell ref="D3:G3"/>
    <mergeCell ref="A15:B15"/>
    <mergeCell ref="A10:G10"/>
    <mergeCell ref="A11:G11"/>
    <mergeCell ref="A12:B13"/>
    <mergeCell ref="C12:C13"/>
    <mergeCell ref="D12:G12"/>
    <mergeCell ref="A14:B1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CC875-8B1B-4047-9F76-D81E66D4845D}">
  <sheetPr>
    <pageSetUpPr fitToPage="1"/>
  </sheetPr>
  <dimension ref="A1:H19"/>
  <sheetViews>
    <sheetView tabSelected="1" workbookViewId="0">
      <selection sqref="A1:H19"/>
    </sheetView>
  </sheetViews>
  <sheetFormatPr defaultRowHeight="14.4" x14ac:dyDescent="0.3"/>
  <cols>
    <col min="1" max="1" width="22.44140625" bestFit="1" customWidth="1"/>
    <col min="2" max="2" width="12.44140625" customWidth="1"/>
    <col min="3" max="3" width="13.33203125" customWidth="1"/>
    <col min="4" max="4" width="16.88671875" customWidth="1"/>
    <col min="5" max="5" width="23" customWidth="1"/>
    <col min="6" max="6" width="14.44140625" customWidth="1"/>
    <col min="7" max="7" width="23.6640625" customWidth="1"/>
  </cols>
  <sheetData>
    <row r="1" spans="1:8" ht="15.75" customHeight="1" x14ac:dyDescent="0.3">
      <c r="A1" s="26" t="s">
        <v>9</v>
      </c>
      <c r="B1" s="27"/>
      <c r="C1" s="27"/>
      <c r="D1" s="27"/>
      <c r="E1" s="27"/>
      <c r="F1" s="27"/>
      <c r="G1" s="28"/>
    </row>
    <row r="2" spans="1:8" ht="15.75" customHeight="1" x14ac:dyDescent="0.3">
      <c r="A2" s="26" t="s">
        <v>19</v>
      </c>
      <c r="B2" s="27"/>
      <c r="C2" s="27"/>
      <c r="D2" s="27"/>
      <c r="E2" s="27"/>
      <c r="F2" s="27"/>
      <c r="G2" s="28"/>
    </row>
    <row r="3" spans="1:8" ht="15.75" customHeight="1" x14ac:dyDescent="0.3">
      <c r="A3" s="14" t="s">
        <v>2</v>
      </c>
      <c r="B3" s="14" t="s">
        <v>8</v>
      </c>
      <c r="C3" s="32" t="s">
        <v>6</v>
      </c>
      <c r="D3" s="29" t="s">
        <v>7</v>
      </c>
      <c r="E3" s="30"/>
      <c r="F3" s="30"/>
      <c r="G3" s="31"/>
      <c r="H3" s="2"/>
    </row>
    <row r="4" spans="1:8" ht="29.25" customHeight="1" x14ac:dyDescent="0.3">
      <c r="A4" s="15"/>
      <c r="B4" s="15"/>
      <c r="C4" s="33"/>
      <c r="D4" s="5" t="s">
        <v>3</v>
      </c>
      <c r="E4" s="5" t="s">
        <v>5</v>
      </c>
      <c r="F4" s="5" t="s">
        <v>4</v>
      </c>
      <c r="G4" s="5" t="s">
        <v>11</v>
      </c>
    </row>
    <row r="5" spans="1:8" x14ac:dyDescent="0.3">
      <c r="A5" s="1" t="s">
        <v>0</v>
      </c>
      <c r="B5" s="8">
        <f>175+66+92+66+88</f>
        <v>487</v>
      </c>
      <c r="C5" s="8">
        <f>B5-F5-E5-D5</f>
        <v>378</v>
      </c>
      <c r="D5" s="1">
        <f>10+2+2+1+6+10+11+10+11+1+3+7+9+2+5+6+11</f>
        <v>107</v>
      </c>
      <c r="E5" s="1">
        <v>0</v>
      </c>
      <c r="F5" s="1">
        <v>2</v>
      </c>
      <c r="G5" s="1">
        <v>0</v>
      </c>
    </row>
    <row r="6" spans="1:8" x14ac:dyDescent="0.3">
      <c r="A6" s="1" t="s">
        <v>1</v>
      </c>
      <c r="B6" s="8">
        <f>119+105+104</f>
        <v>328</v>
      </c>
      <c r="C6" s="8">
        <f>B6-F6-E6-D6</f>
        <v>298</v>
      </c>
      <c r="D6" s="1">
        <f>1+5+1+2+1+5+2+5+3+3</f>
        <v>28</v>
      </c>
      <c r="E6" s="1">
        <v>2</v>
      </c>
      <c r="F6" s="1">
        <v>0</v>
      </c>
      <c r="G6" s="1">
        <f>E6</f>
        <v>2</v>
      </c>
    </row>
    <row r="8" spans="1:8" x14ac:dyDescent="0.3">
      <c r="B8" s="6"/>
    </row>
    <row r="10" spans="1:8" ht="15.6" x14ac:dyDescent="0.3">
      <c r="A10" s="16" t="s">
        <v>10</v>
      </c>
      <c r="B10" s="16"/>
      <c r="C10" s="16"/>
      <c r="D10" s="16"/>
      <c r="E10" s="16"/>
      <c r="F10" s="16"/>
      <c r="G10" s="16"/>
    </row>
    <row r="11" spans="1:8" ht="15.75" customHeight="1" x14ac:dyDescent="0.3">
      <c r="A11" s="16" t="s">
        <v>19</v>
      </c>
      <c r="B11" s="16"/>
      <c r="C11" s="16"/>
      <c r="D11" s="16"/>
      <c r="E11" s="16"/>
      <c r="F11" s="16"/>
      <c r="G11" s="16"/>
    </row>
    <row r="12" spans="1:8" ht="27" customHeight="1" x14ac:dyDescent="0.3">
      <c r="A12" s="22" t="s">
        <v>2</v>
      </c>
      <c r="B12" s="23"/>
      <c r="C12" s="17" t="s">
        <v>6</v>
      </c>
      <c r="D12" s="19" t="s">
        <v>7</v>
      </c>
      <c r="E12" s="20"/>
      <c r="F12" s="20"/>
      <c r="G12" s="21"/>
    </row>
    <row r="13" spans="1:8" ht="47.25" customHeight="1" x14ac:dyDescent="0.3">
      <c r="A13" s="24"/>
      <c r="B13" s="25"/>
      <c r="C13" s="18"/>
      <c r="D13" s="11" t="s">
        <v>3</v>
      </c>
      <c r="E13" s="11" t="s">
        <v>5</v>
      </c>
      <c r="F13" s="11" t="s">
        <v>12</v>
      </c>
      <c r="G13" s="11" t="s">
        <v>11</v>
      </c>
    </row>
    <row r="14" spans="1:8" x14ac:dyDescent="0.3">
      <c r="A14" s="12" t="s">
        <v>0</v>
      </c>
      <c r="B14" s="13"/>
      <c r="C14" s="7">
        <f>C5/B5</f>
        <v>0.77618069815195068</v>
      </c>
      <c r="D14" s="3">
        <f>D5/B5</f>
        <v>0.21971252566735114</v>
      </c>
      <c r="E14" s="3">
        <f>E5/B5</f>
        <v>0</v>
      </c>
      <c r="F14" s="3">
        <f>F5/B5</f>
        <v>4.1067761806981521E-3</v>
      </c>
      <c r="G14" s="1">
        <f>G5</f>
        <v>0</v>
      </c>
    </row>
    <row r="15" spans="1:8" x14ac:dyDescent="0.3">
      <c r="A15" s="12" t="s">
        <v>1</v>
      </c>
      <c r="B15" s="13"/>
      <c r="C15" s="7">
        <f>C6/B6</f>
        <v>0.90853658536585369</v>
      </c>
      <c r="D15" s="3">
        <f>D6/B6</f>
        <v>8.5365853658536592E-2</v>
      </c>
      <c r="E15" s="3">
        <f>E6/B6</f>
        <v>6.0975609756097563E-3</v>
      </c>
      <c r="F15" s="3">
        <f>F6/B6</f>
        <v>0</v>
      </c>
      <c r="G15" s="1">
        <f>G6</f>
        <v>2</v>
      </c>
    </row>
    <row r="18" spans="5:5" x14ac:dyDescent="0.3">
      <c r="E18" s="9" t="s">
        <v>14</v>
      </c>
    </row>
    <row r="19" spans="5:5" x14ac:dyDescent="0.3">
      <c r="E19" s="9" t="s">
        <v>13</v>
      </c>
    </row>
  </sheetData>
  <mergeCells count="13">
    <mergeCell ref="A15:B15"/>
    <mergeCell ref="A10:G10"/>
    <mergeCell ref="A11:G11"/>
    <mergeCell ref="A12:B13"/>
    <mergeCell ref="C12:C13"/>
    <mergeCell ref="D12:G12"/>
    <mergeCell ref="A14:B14"/>
    <mergeCell ref="A1:G1"/>
    <mergeCell ref="A2:G2"/>
    <mergeCell ref="A3:A4"/>
    <mergeCell ref="B3:B4"/>
    <mergeCell ref="C3:C4"/>
    <mergeCell ref="D3:G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I_trim_2019</vt:lpstr>
      <vt:lpstr>II_trim_2019</vt:lpstr>
      <vt:lpstr>III_trim_2019</vt:lpstr>
      <vt:lpstr>IV_trim_2019</vt:lpstr>
      <vt:lpstr>I_trim_2019!Area_stampa</vt:lpstr>
      <vt:lpstr>II_trim_2019!Area_stampa</vt:lpstr>
      <vt:lpstr>III_trim_2019!Area_stampa</vt:lpstr>
      <vt:lpstr>IV_trim_2019!Area_stampa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Marica Antonietti</cp:lastModifiedBy>
  <cp:lastPrinted>2020-01-22T14:22:46Z</cp:lastPrinted>
  <dcterms:created xsi:type="dcterms:W3CDTF">2015-09-17T07:52:47Z</dcterms:created>
  <dcterms:modified xsi:type="dcterms:W3CDTF">2020-01-22T14:43:23Z</dcterms:modified>
</cp:coreProperties>
</file>