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60C96CC0-78F6-4BC4-AEDE-27E4B3A9363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_trim_2022" sheetId="1" r:id="rId1"/>
    <sheet name="II_trim_2022" sheetId="3" r:id="rId2"/>
    <sheet name="III_trim_2022" sheetId="4" r:id="rId3"/>
  </sheets>
  <definedNames>
    <definedName name="_xlnm.Print_Area" localSheetId="0">I_trim_2022!$A$1:$G$18</definedName>
    <definedName name="_xlnm.Print_Area" localSheetId="1">II_trim_2022!$A$1:$G$18</definedName>
    <definedName name="_xlnm.Print_Area" localSheetId="2">III_trim_2022!$A$1:$G$18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D6" i="4"/>
  <c r="E5" i="4"/>
  <c r="G5" i="4" s="1"/>
  <c r="G14" i="4" s="1"/>
  <c r="B6" i="4"/>
  <c r="E15" i="4" s="1"/>
  <c r="B5" i="4"/>
  <c r="D14" i="4" s="1"/>
  <c r="F15" i="4"/>
  <c r="E14" i="4"/>
  <c r="G6" i="4"/>
  <c r="G15" i="4" s="1"/>
  <c r="D15" i="4"/>
  <c r="C5" i="4"/>
  <c r="C14" i="4" s="1"/>
  <c r="E5" i="3"/>
  <c r="E14" i="3" s="1"/>
  <c r="D5" i="3"/>
  <c r="G6" i="3"/>
  <c r="D6" i="3"/>
  <c r="D15" i="3" s="1"/>
  <c r="F15" i="3"/>
  <c r="E15" i="3"/>
  <c r="D14" i="3"/>
  <c r="F14" i="3"/>
  <c r="D5" i="1"/>
  <c r="E6" i="1"/>
  <c r="D6" i="1"/>
  <c r="B6" i="1"/>
  <c r="B5" i="1"/>
  <c r="G5" i="1"/>
  <c r="C6" i="4" l="1"/>
  <c r="C15" i="4" s="1"/>
  <c r="F14" i="4"/>
  <c r="G5" i="3"/>
  <c r="G14" i="3" s="1"/>
  <c r="C5" i="3"/>
  <c r="C14" i="3" s="1"/>
  <c r="C6" i="3"/>
  <c r="C15" i="3" s="1"/>
  <c r="G15" i="3"/>
  <c r="C5" i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<sst xmlns="http://schemas.openxmlformats.org/spreadsheetml/2006/main" count="74" uniqueCount="18">
  <si>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</si>
  <si>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</si>
  <si>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</si>
  <si>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</si>
  <si>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</si>
  <si>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</si>
  <si>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</si>
  <si>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</si>
  <si>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</si>
  <si>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</si>
  <si>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</si>
  <si>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</si>
  <si>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** le altre assenze sono relative a permessi per legge 104</t>
  </si>
  <si>
    <t>PERIODO DI RIFERIMENTO DAL 01/01/2022 AL 31/03/2022</t>
  </si>
  <si>
    <t>* tra le ferie e permessi sono compresi i giorni di permesso per utilizzo banca ore e permessi straordinari</t>
  </si>
  <si>
    <t>PERIODO DI RIFERIMENTO DAL 01/04/2022 AL 30/06/2022</t>
  </si>
  <si>
    <t>** le altre assenze sono relative ad un congedo parentale</t>
  </si>
  <si>
    <t>PERIODO DI RIFERIMENTO DAL 01/06/2022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</si>
</sst>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13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154+154+75+104</f>
        <v>487</v>
      </c>
      <c r="C5" s="1">
        <f>B5-F5-E5-D5</f>
        <v>414</v>
      </c>
      <c r="D5" s="1">
        <f>10+10+5+2+2+2+2+6+5+7+2+11</f>
        <v>64</v>
      </c>
      <c r="E5" s="1">
        <v>9</v>
      </c>
      <c r="F5" s="1">
        <v>0</v>
      </c>
      <c r="G5" s="1">
        <f>E5</f>
        <v>9</v>
      </c>
    </row>
    <row r="6" spans="1:8" x14ac:dyDescent="0.3">
      <c r="A6" s="1" t="s">
        <v>1</v>
      </c>
      <c r="B6" s="1">
        <f>80+80+92+24+24+27</f>
        <v>327</v>
      </c>
      <c r="C6" s="1">
        <f>B6-F6-E6-D6</f>
        <v>273</v>
      </c>
      <c r="D6" s="1">
        <f>12+5</f>
        <v>17</v>
      </c>
      <c r="E6" s="1">
        <f>11+9+9</f>
        <v>29</v>
      </c>
      <c r="F6" s="1">
        <v>8</v>
      </c>
      <c r="G6" s="1">
        <f>E6</f>
        <v>29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13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>
        <f>C5/B5</f>
        <v>0.85010266940451751</v>
      </c>
      <c r="D14" s="3">
        <f>D5/B5</f>
        <v>0.13141683778234087</v>
      </c>
      <c r="E14" s="3">
        <f>E5/B5</f>
        <v>1.8480492813141684E-2</v>
      </c>
      <c r="F14" s="3">
        <f>F5/B5</f>
        <v>0</v>
      </c>
      <c r="G14" s="1">
        <f>G5</f>
        <v>9</v>
      </c>
    </row>
    <row r="15" spans="1:8" x14ac:dyDescent="0.3">
      <c r="A15" s="17" t="s">
        <v>1</v>
      </c>
      <c r="B15" s="18"/>
      <c r="C15" s="7">
        <f>C6/B6</f>
        <v>0.83486238532110091</v>
      </c>
      <c r="D15" s="3">
        <f>D6/B6</f>
        <v>5.1987767584097858E-2</v>
      </c>
      <c r="E15" s="3">
        <f>E6/B6</f>
        <v>8.8685015290519878E-2</v>
      </c>
      <c r="F15" s="3">
        <f>F6/B6</f>
        <v>2.4464831804281346E-2</v>
      </c>
      <c r="G15" s="1">
        <f>G6</f>
        <v>29</v>
      </c>
    </row>
    <row r="18" spans="3:4" x14ac:dyDescent="0.3">
      <c r="C18" s="8" t="s">
        <v>14</v>
      </c>
    </row>
    <row r="19" spans="3:4" x14ac:dyDescent="0.3">
      <c r="D19" s="8" t="s">
        <v>12</v>
      </c>
    </row>
  </sheetData>
  <mergeCells count="13">
    <mergeCell ref="A15:B15"/>
    <mergeCell ref="A3:A4"/>
    <mergeCell ref="A10:G10"/>
    <mergeCell ref="A11:G11"/>
    <mergeCell ref="C12:C13"/>
    <mergeCell ref="D12:G12"/>
    <mergeCell ref="B3:B4"/>
    <mergeCell ref="A12:B13"/>
    <mergeCell ref="A1:G1"/>
    <mergeCell ref="A2:G2"/>
    <mergeCell ref="D3:G3"/>
    <mergeCell ref="C3:C4"/>
    <mergeCell ref="A14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8B4D-DDB5-4B0D-B085-79259AC7C8D6}">
  <dimension ref="A1:H19"/>
  <sheetViews>
    <sheetView workbookViewId="0">
      <selection activeCell="D20" sqref="D20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15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v>474</v>
      </c>
      <c r="C5" s="1">
        <f>B5-F5-E5-D5</f>
        <v>403</v>
      </c>
      <c r="D5" s="1">
        <f>5+3+1+7+2+1+1+3+11+4+3</f>
        <v>41</v>
      </c>
      <c r="E5" s="1">
        <f>9+9+2</f>
        <v>20</v>
      </c>
      <c r="F5" s="1">
        <v>10</v>
      </c>
      <c r="G5" s="1">
        <f>E5</f>
        <v>20</v>
      </c>
    </row>
    <row r="6" spans="1:8" x14ac:dyDescent="0.3">
      <c r="A6" s="1" t="s">
        <v>1</v>
      </c>
      <c r="B6" s="1">
        <v>322</v>
      </c>
      <c r="C6" s="1">
        <f>B6-F6-E6-D6</f>
        <v>279</v>
      </c>
      <c r="D6" s="1">
        <f>1+6+4+2+1+3+2+2+2+3+1+5+6+5</f>
        <v>43</v>
      </c>
      <c r="E6" s="1">
        <v>0</v>
      </c>
      <c r="F6" s="1">
        <v>0</v>
      </c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15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>
        <f>C5/B5</f>
        <v>0.85021097046413507</v>
      </c>
      <c r="D14" s="3">
        <f>D5/B5</f>
        <v>8.6497890295358648E-2</v>
      </c>
      <c r="E14" s="3">
        <f>E5/B5</f>
        <v>4.2194092827004218E-2</v>
      </c>
      <c r="F14" s="3">
        <f>F5/B5</f>
        <v>2.1097046413502109E-2</v>
      </c>
      <c r="G14" s="1">
        <f>G5</f>
        <v>20</v>
      </c>
    </row>
    <row r="15" spans="1:8" x14ac:dyDescent="0.3">
      <c r="A15" s="17" t="s">
        <v>1</v>
      </c>
      <c r="B15" s="18"/>
      <c r="C15" s="7">
        <f>C6/B6</f>
        <v>0.86645962732919257</v>
      </c>
      <c r="D15" s="3">
        <f>D6/B6</f>
        <v>0.13354037267080746</v>
      </c>
      <c r="E15" s="3">
        <f>E6/B6</f>
        <v>0</v>
      </c>
      <c r="F15" s="3">
        <f>F6/B6</f>
        <v>0</v>
      </c>
      <c r="G15" s="1">
        <f>G6</f>
        <v>0</v>
      </c>
    </row>
    <row r="18" spans="3:4" x14ac:dyDescent="0.3">
      <c r="C18" s="8" t="s">
        <v>14</v>
      </c>
    </row>
    <row r="19" spans="3:4" x14ac:dyDescent="0.3">
      <c r="D19" s="8" t="s">
        <v>16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334-612C-48E1-A1BD-7C4198D277ED}">
  <dimension ref="A1:H19"/>
  <sheetViews>
    <sheetView tabSelected="1" workbookViewId="0">
      <selection activeCell="D6" sqref="D6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17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207+96+115+72+125</f>
        <v>615</v>
      </c>
      <c r="C5" s="1">
        <f>B5-F5-E5-D5</f>
        <v>484</v>
      </c>
      <c r="D5" s="1">
        <f>3+7+2+2+4+7+24+11+7+7+10+5+5+6+1+6+2+5+3+1+2+1</f>
        <v>121</v>
      </c>
      <c r="E5" s="1">
        <f>5+5</f>
        <v>10</v>
      </c>
      <c r="F5" s="1">
        <v>0</v>
      </c>
      <c r="G5" s="1">
        <f>E5</f>
        <v>10</v>
      </c>
    </row>
    <row r="6" spans="1:8" x14ac:dyDescent="0.3">
      <c r="A6" s="1" t="s">
        <v>1</v>
      </c>
      <c r="B6" s="1">
        <f>60+66+25+21+26+24+66+23+26</f>
        <v>337</v>
      </c>
      <c r="C6" s="1">
        <f>B6-F6-E6-D6</f>
        <v>256</v>
      </c>
      <c r="D6" s="1">
        <f>4+7+6+5+5+7+11+3+5+5+5+1+8+6+2</f>
        <v>80</v>
      </c>
      <c r="E6" s="1">
        <v>1</v>
      </c>
      <c r="F6" s="1">
        <v>0</v>
      </c>
      <c r="G6" s="1">
        <f>E6</f>
        <v>1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15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>
        <f>C5/B5</f>
        <v>0.78699186991869918</v>
      </c>
      <c r="D14" s="3">
        <f>D5/B5</f>
        <v>0.1967479674796748</v>
      </c>
      <c r="E14" s="3">
        <f>E5/B5</f>
        <v>1.6260162601626018E-2</v>
      </c>
      <c r="F14" s="3">
        <f>F5/B5</f>
        <v>0</v>
      </c>
      <c r="G14" s="1">
        <f>G5</f>
        <v>10</v>
      </c>
    </row>
    <row r="15" spans="1:8" x14ac:dyDescent="0.3">
      <c r="A15" s="17" t="s">
        <v>1</v>
      </c>
      <c r="B15" s="18"/>
      <c r="C15" s="7">
        <f>C6/B6</f>
        <v>0.75964391691394662</v>
      </c>
      <c r="D15" s="3">
        <f>D6/B6</f>
        <v>0.23738872403560832</v>
      </c>
      <c r="E15" s="3">
        <f>E6/B6</f>
        <v>2.967359050445104E-3</v>
      </c>
      <c r="F15" s="3">
        <f>F6/B6</f>
        <v>0</v>
      </c>
      <c r="G15" s="1">
        <f>G6</f>
        <v>1</v>
      </c>
    </row>
    <row r="18" spans="3:4" x14ac:dyDescent="0.3">
      <c r="C18" s="8" t="s">
        <v>14</v>
      </c>
    </row>
    <row r="19" spans="3:4" x14ac:dyDescent="0.3">
      <c r="C19" s="8"/>
      <c r="D19" s="8"/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I_trim_2022</vt:lpstr>
      <vt:lpstr>II_trim_2022</vt:lpstr>
      <vt:lpstr>III_trim_2022</vt:lpstr>
      <vt:lpstr>I_trim_2022!Area_stampa</vt:lpstr>
      <vt:lpstr>II_trim_2022!Area_stampa</vt:lpstr>
      <vt:lpstr>III_trim_2022!Area_stampa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2022-01-12T11:03:19Z</cp:lastPrinted>
  <dcterms:created xsi:type="dcterms:W3CDTF">2015-09-17T07:52:47Z</dcterms:created>
  <dcterms:modified xsi:type="dcterms:W3CDTF">2022-10-07T09:41:02Z</dcterms:modified>
</cp:coreProperties>
</file>